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0F91FEC0-4B0F-47E4-BEB2-83DA55932D37}" xr6:coauthVersionLast="47" xr6:coauthVersionMax="47" xr10:uidLastSave="{00000000-0000-0000-0000-000000000000}"/>
  <bookViews>
    <workbookView xWindow="3465" yWindow="1665" windowWidth="23370" windowHeight="11835" activeTab="1" xr2:uid="{00000000-000D-0000-FFFF-FFFF00000000}"/>
  </bookViews>
  <sheets>
    <sheet name="WB! Status" sheetId="95" r:id="rId1"/>
    <sheet name="Intro" sheetId="80" r:id="rId2"/>
    <sheet name="Location" sheetId="77" r:id="rId3"/>
    <sheet name="LxS" sheetId="20" r:id="rId4"/>
    <sheet name="LxL" sheetId="76" r:id="rId5"/>
    <sheet name="LxLxS" sheetId="1" r:id="rId6"/>
  </sheets>
  <externalReferences>
    <externalReference r:id="rId7"/>
  </externalReferences>
  <definedNames>
    <definedName name="FlowN2N">LxLxS!$G$10:$G$38</definedName>
    <definedName name="FromNode">LxLxS!$H$10:$H$38</definedName>
    <definedName name="ToNode">LxLxS!$I$10:$I$38</definedName>
    <definedName name="WBASSTRARG">1</definedName>
    <definedName name="WBLS_IPARAM_USE_NAMEDATA">1</definedName>
    <definedName name="WBMIN">LxLxS!$G$6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20" l="1"/>
  <c r="J29" i="20"/>
  <c r="J28" i="20"/>
  <c r="J27" i="20"/>
  <c r="J26" i="20"/>
  <c r="J25" i="20"/>
  <c r="J24" i="20"/>
  <c r="J23" i="20"/>
  <c r="J22" i="20"/>
  <c r="J21" i="20"/>
  <c r="J20" i="20"/>
  <c r="J19" i="20"/>
  <c r="J18" i="20"/>
  <c r="J17" i="20"/>
  <c r="J16" i="20"/>
  <c r="J15" i="20"/>
  <c r="J14" i="20"/>
  <c r="J13" i="20"/>
  <c r="J12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F20" i="1"/>
  <c r="I21" i="20"/>
  <c r="I22" i="20"/>
  <c r="I30" i="20"/>
  <c r="I24" i="20"/>
  <c r="I26" i="20"/>
  <c r="I25" i="20"/>
  <c r="I12" i="20"/>
  <c r="I14" i="20"/>
  <c r="I19" i="20"/>
  <c r="I20" i="20"/>
  <c r="I23" i="20"/>
  <c r="I18" i="20"/>
  <c r="I28" i="20"/>
  <c r="I13" i="20"/>
  <c r="I27" i="20"/>
  <c r="I15" i="20"/>
  <c r="I17" i="20"/>
  <c r="I16" i="20"/>
  <c r="I29" i="20"/>
  <c r="E20" i="76" l="1"/>
  <c r="E19" i="76"/>
  <c r="E18" i="76"/>
  <c r="E17" i="76"/>
  <c r="E16" i="76"/>
  <c r="E15" i="76"/>
  <c r="E14" i="76"/>
  <c r="E13" i="76"/>
  <c r="E12" i="76"/>
  <c r="E11" i="76"/>
  <c r="E10" i="76"/>
  <c r="E9" i="76"/>
  <c r="E8" i="76"/>
  <c r="E7" i="76"/>
  <c r="E6" i="76"/>
  <c r="D14" i="76"/>
  <c r="D20" i="76"/>
  <c r="D6" i="76"/>
  <c r="D12" i="76"/>
  <c r="D16" i="76"/>
  <c r="F31" i="1"/>
  <c r="D10" i="76"/>
  <c r="D17" i="76"/>
  <c r="D8" i="76"/>
  <c r="D18" i="76"/>
  <c r="D13" i="76"/>
  <c r="D7" i="76"/>
  <c r="D15" i="76"/>
  <c r="D11" i="76"/>
  <c r="D19" i="76"/>
  <c r="D9" i="76"/>
  <c r="D25" i="77" l="1"/>
  <c r="D24" i="77"/>
  <c r="D23" i="77"/>
  <c r="D22" i="77"/>
  <c r="D21" i="77"/>
  <c r="D20" i="77"/>
  <c r="D19" i="77"/>
  <c r="D18" i="77"/>
  <c r="D17" i="77"/>
  <c r="D16" i="77"/>
  <c r="C19" i="77"/>
  <c r="C23" i="77"/>
  <c r="C18" i="77"/>
  <c r="C21" i="77"/>
  <c r="C24" i="77"/>
  <c r="C25" i="77"/>
  <c r="C16" i="77"/>
  <c r="C20" i="77"/>
  <c r="C22" i="77"/>
  <c r="C17" i="77"/>
  <c r="G6" i="1" l="1"/>
  <c r="J11" i="20" l="1"/>
  <c r="F25" i="1"/>
  <c r="F29" i="1"/>
  <c r="F37" i="1"/>
  <c r="F13" i="1"/>
  <c r="F28" i="1"/>
  <c r="F21" i="1"/>
  <c r="F33" i="1"/>
  <c r="F23" i="1"/>
  <c r="F14" i="1"/>
  <c r="F16" i="1"/>
  <c r="F27" i="1"/>
  <c r="F26" i="1"/>
  <c r="F15" i="1"/>
  <c r="F32" i="1"/>
  <c r="F34" i="1"/>
  <c r="F22" i="1"/>
  <c r="F30" i="1"/>
  <c r="F38" i="1"/>
  <c r="F18" i="1"/>
  <c r="F17" i="1"/>
  <c r="F24" i="1"/>
  <c r="F10" i="1"/>
  <c r="F19" i="1"/>
  <c r="F12" i="1"/>
  <c r="F35" i="1"/>
  <c r="F11" i="1"/>
  <c r="F36" i="1"/>
</calcChain>
</file>

<file path=xl/sharedStrings.xml><?xml version="1.0" encoding="utf-8"?>
<sst xmlns="http://schemas.openxmlformats.org/spreadsheetml/2006/main" count="324" uniqueCount="149">
  <si>
    <t>From</t>
  </si>
  <si>
    <t>To</t>
  </si>
  <si>
    <t xml:space="preserve">    3) Enter data in the From, To, Cost, and Cap columns</t>
  </si>
  <si>
    <t>To add a Node:</t>
  </si>
  <si>
    <t xml:space="preserve">    2) Copy an existing row into it, to get formulae into it.</t>
  </si>
  <si>
    <t>straint</t>
  </si>
  <si>
    <t xml:space="preserve">    3)  Enter data into the Node-name, Node-number,  and Supply rows.</t>
  </si>
  <si>
    <t>The Node-names and Node-numbers must be unique.</t>
  </si>
  <si>
    <t>WH1</t>
  </si>
  <si>
    <t>WH2</t>
  </si>
  <si>
    <t>WH3</t>
  </si>
  <si>
    <t>To add a Link/Arc:</t>
  </si>
  <si>
    <t>Arc</t>
  </si>
  <si>
    <t xml:space="preserve"> End of Report</t>
  </si>
  <si>
    <t xml:space="preserve"> DATE GENERATED:</t>
  </si>
  <si>
    <t xml:space="preserve"> Make sure String Support is turned on (Click: WB | Advanced | String Support ).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</si>
  <si>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</si>
  <si>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</si>
  <si>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</si>
  <si>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NON-DEFAULT SETTINGS:</t>
  </si>
  <si>
    <t xml:space="preserve">    1) Insert an additional columns in the both the Arcs and Nodes tab.</t>
  </si>
  <si>
    <t xml:space="preserve">    1) Insert an additional row in the Nodes tab.</t>
  </si>
  <si>
    <t xml:space="preserve">    1) Insert an additional row in the Arcs tab.</t>
  </si>
  <si>
    <t xml:space="preserve">    3)  Enter data as for the new commodity.</t>
  </si>
  <si>
    <t xml:space="preserve">    2) Copy an existing column into it, to get decision variables and constraints into it.</t>
  </si>
  <si>
    <t>Cap con-</t>
  </si>
  <si>
    <t>capacity</t>
  </si>
  <si>
    <t xml:space="preserve">    3 warehouses or distribution centers,</t>
  </si>
  <si>
    <t xml:space="preserve">    4 customer regions, and</t>
  </si>
  <si>
    <t xml:space="preserve">  This formulation can handle network models with up to about</t>
  </si>
  <si>
    <t xml:space="preserve">    1,000,000 arcs and 1,000,000 nodes, i.e., the row limits of Excel.</t>
  </si>
  <si>
    <t xml:space="preserve">         Free                           0</t>
  </si>
  <si>
    <t xml:space="preserve">         Integers/Binaries            0/0         Unlimited</t>
  </si>
  <si>
    <t xml:space="preserve"> MODEL TYPE:</t>
  </si>
  <si>
    <t>Linear (Linear Program)</t>
  </si>
  <si>
    <t xml:space="preserve"> SOLUTION STATUS: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</si>
  <si>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</si>
  <si>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</si>
  <si>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</si>
  <si>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</si>
  <si>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</si>
  <si>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</si>
  <si>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</si>
  <si>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</si>
  <si>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</si>
  <si>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</si>
  <si>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</si>
  <si>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</si>
  <si>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</si>
  <si>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</si>
  <si>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</si>
  <si>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String Support:   On (limited support of string operations)</t>
  </si>
  <si>
    <t>Hroll</t>
  </si>
  <si>
    <t>Croll</t>
  </si>
  <si>
    <t>Locn</t>
  </si>
  <si>
    <t>Supply</t>
  </si>
  <si>
    <t>Demand</t>
  </si>
  <si>
    <t>Grd</t>
  </si>
  <si>
    <t>SKU</t>
  </si>
  <si>
    <t>Dum</t>
  </si>
  <si>
    <t>by SKU</t>
  </si>
  <si>
    <t xml:space="preserve"> Flow into</t>
  </si>
  <si>
    <t xml:space="preserve"> Flow out</t>
  </si>
  <si>
    <t>for each Locn/SKU</t>
  </si>
  <si>
    <t>(netflo_multi_comL)</t>
  </si>
  <si>
    <t xml:space="preserve">   Parameters / WBLS_IPARAM_USE_NAMEDATA:   1</t>
  </si>
  <si>
    <t>each Locn</t>
  </si>
  <si>
    <t>To add an SKU/Commodity:</t>
  </si>
  <si>
    <t xml:space="preserve"> OBJECTIVE VALUE:        </t>
  </si>
  <si>
    <t>Mill2</t>
  </si>
  <si>
    <t>Mill1</t>
  </si>
  <si>
    <t xml:space="preserve">    2 Mills, (original sources)</t>
  </si>
  <si>
    <t>Cust1</t>
  </si>
  <si>
    <t>Cust2</t>
  </si>
  <si>
    <t>Cust3</t>
  </si>
  <si>
    <t>Cust4</t>
  </si>
  <si>
    <t>Flow in &gt;= flow out</t>
  </si>
  <si>
    <t>Arc flows</t>
  </si>
  <si>
    <t>Transfer</t>
  </si>
  <si>
    <t xml:space="preserve">  A Multi-Level, Multi-Sku Supply Chain Model</t>
  </si>
  <si>
    <t>Total</t>
  </si>
  <si>
    <t>Flow out of</t>
  </si>
  <si>
    <t>location</t>
  </si>
  <si>
    <t>over arc</t>
  </si>
  <si>
    <t>Flow</t>
  </si>
  <si>
    <t>Enforce capacity contraints on all products together over each arc or link</t>
  </si>
  <si>
    <t>Enforce "sources &gt;= uses" constraints for each Location and SKU</t>
  </si>
  <si>
    <r>
      <t xml:space="preserve"> Multi-Location, Multi-Product, One period, Supply Chain Planning in What's</t>
    </r>
    <r>
      <rPr>
        <b/>
        <i/>
        <sz val="14"/>
        <rFont val="Arial"/>
        <family val="2"/>
      </rPr>
      <t>Best</t>
    </r>
    <r>
      <rPr>
        <b/>
        <sz val="14"/>
        <rFont val="Arial"/>
        <family val="2"/>
      </rPr>
      <t>!</t>
    </r>
  </si>
  <si>
    <t xml:space="preserve">    Minimize total cost,</t>
  </si>
  <si>
    <t xml:space="preserve">        Not exceed capacities at locations that are supply points,</t>
  </si>
  <si>
    <t xml:space="preserve">        Satisfy demands for each SKU at each location that has a demand for the SKU</t>
  </si>
  <si>
    <t xml:space="preserve">        Not exceed shipping capacities on From-To links.</t>
  </si>
  <si>
    <t>Enforce total capacity constraints .</t>
  </si>
  <si>
    <t>on all SKUs together at each location.</t>
  </si>
  <si>
    <t>This data set has 2 Mills, 3 warehouses, 4 customers, and 2 products(HotRoll and ColdRoll)</t>
  </si>
  <si>
    <t xml:space="preserve">   Maximum coefficient value:        9999  on &lt;RHS&gt;</t>
  </si>
  <si>
    <t xml:space="preserve">  This table describes the lowest detail of shipment from location to location by SKU/commodity</t>
  </si>
  <si>
    <t xml:space="preserve">   Determine how much to ship of each SKU/Product/Commodity From where To where, so as to</t>
  </si>
  <si>
    <r>
      <t>Multi-commodity Network Flow Optimization Model in What's</t>
    </r>
    <r>
      <rPr>
        <b/>
        <i/>
        <sz val="14"/>
        <rFont val="Arial"/>
        <family val="2"/>
      </rPr>
      <t>Best</t>
    </r>
    <r>
      <rPr>
        <b/>
        <sz val="14"/>
        <rFont val="Arial"/>
        <family val="2"/>
      </rPr>
      <t>!</t>
    </r>
  </si>
  <si>
    <t>Arc-SKU</t>
  </si>
  <si>
    <t>This data set has 2 Suppliers/Mills, 3 warehouses/DCs, 4 customers, and 2 SKUs</t>
  </si>
  <si>
    <t xml:space="preserve">    It is easily extended to large systems by inserting appropriate location and shipment rows.</t>
  </si>
  <si>
    <t xml:space="preserve"> cost by SKU</t>
  </si>
  <si>
    <t>The key Excel function used in this model is the</t>
  </si>
  <si>
    <t>We want to decide how to most cheaply move product from</t>
  </si>
  <si>
    <t>our suppliers on the left to the customers who need it on the right.</t>
  </si>
  <si>
    <t>Complications:</t>
  </si>
  <si>
    <t xml:space="preserve">       Not considered here, but relatively easily added are:</t>
  </si>
  <si>
    <t xml:space="preserve">          Fixed costs of using a particular plant or warehouse,</t>
  </si>
  <si>
    <t xml:space="preserve">         Shipments in only full truckloads on various links,</t>
  </si>
  <si>
    <t xml:space="preserve">         Production at some plant must be either 0 or &gt;= some minimum batch size.</t>
  </si>
  <si>
    <t>How can we represent systems like this</t>
  </si>
  <si>
    <r>
      <t>in a flexible way in Excel/What's</t>
    </r>
    <r>
      <rPr>
        <b/>
        <i/>
        <sz val="12"/>
        <rFont val="Arial"/>
        <family val="2"/>
      </rPr>
      <t>Best</t>
    </r>
    <r>
      <rPr>
        <b/>
        <sz val="12"/>
        <rFont val="Arial"/>
        <family val="2"/>
      </rPr>
      <t>! ?</t>
    </r>
  </si>
  <si>
    <t>By Flexible, we mean it should be easy to add additional</t>
  </si>
  <si>
    <t xml:space="preserve">         Single sourcing of certain customers from just one warehouse/DC.</t>
  </si>
  <si>
    <t xml:space="preserve">    2  SKUs (products, HotRoll and ColdRoll)</t>
  </si>
  <si>
    <t xml:space="preserve">   Nonlinears/Quadratics              0/0         Unlimited</t>
  </si>
  <si>
    <t>Note: To avoid clutter, only some of the arcs listed on this page</t>
  </si>
  <si>
    <t>are drawn on the graph on the Intro tab.</t>
  </si>
  <si>
    <t>This table summarizes Location x Location information.</t>
  </si>
  <si>
    <t>This table summarizes all Location specific information.</t>
  </si>
  <si>
    <t xml:space="preserve">GLOBALLY OPTIMAL  </t>
  </si>
  <si>
    <t xml:space="preserve">  SUMIFS(  SumRange, RangeToLookIn1, ValueToLookUp1, RangeToLookIn2, ValueToLookUp2) function.</t>
  </si>
  <si>
    <t xml:space="preserve">  &lt;&lt; This data set allows shipments between warehouses</t>
  </si>
  <si>
    <t xml:space="preserve">Total cost (minimize) &gt;&gt;  </t>
  </si>
  <si>
    <t xml:space="preserve">    products, suppliers/plants, warehouses/DCs, </t>
  </si>
  <si>
    <t xml:space="preserve">    levels, shipment links, and customers.</t>
  </si>
  <si>
    <t>This  LxS table describes all information related to Location X Commodity/SKU combinations</t>
  </si>
  <si>
    <t xml:space="preserve">   Minimum coefficient value:        1  on Location!D16</t>
  </si>
  <si>
    <t xml:space="preserve">   Minimum coefficient in formula:   Location!C16</t>
  </si>
  <si>
    <t xml:space="preserve">   Maximum coefficient in formula:   Location!C21</t>
  </si>
  <si>
    <t xml:space="preserve"> What'sBest!® 18.0.2.1 (Jun 21, 2023) - Lib.:14.0.5099.283 - 64-bit - Status Report -</t>
  </si>
  <si>
    <t xml:space="preserve"> - linus@lindo.com - 64-bit  -</t>
  </si>
  <si>
    <t xml:space="preserve">     Numerics                         215</t>
  </si>
  <si>
    <t xml:space="preserve">       Adjustables                     29         Unlimited</t>
  </si>
  <si>
    <t xml:space="preserve">         Continuous                    29</t>
  </si>
  <si>
    <t xml:space="preserve">       Constants                      136</t>
  </si>
  <si>
    <t xml:space="preserve">       Formulas                        50</t>
  </si>
  <si>
    <t xml:space="preserve">     Constraints                       73         Unlimited</t>
  </si>
  <si>
    <t xml:space="preserve">   Coefficients                       342</t>
  </si>
  <si>
    <t xml:space="preserve">    Note:  "Guard" row is used so that when you insert new rows, Excel will automatically</t>
  </si>
  <si>
    <t xml:space="preserve">   update formulae that reference the range.</t>
  </si>
  <si>
    <t xml:space="preserve">    &lt;&lt; Note: shipment direct</t>
  </si>
  <si>
    <t xml:space="preserve">     from Mill to Customer.</t>
  </si>
  <si>
    <t xml:space="preserve">    &lt;&lt; Note, shipment from</t>
  </si>
  <si>
    <t xml:space="preserve">         WH2 to WH3.</t>
  </si>
  <si>
    <t xml:space="preserve">   Total Cells                        560</t>
  </si>
  <si>
    <t xml:space="preserve">     Strings                          272</t>
  </si>
  <si>
    <t>Keywords: DC, Distribution center, Excel, Logistics, Multicommodity, Multilevel, Network flow, Supply chain, Warehouse, What'sbest.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</si>
</sst>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21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9"/>
      <name val="Courier"/>
    </font>
    <font>
      <sz val="9"/>
      <color indexed="10"/>
      <name val="Courier"/>
    </font>
    <font>
      <b/>
      <sz val="11"/>
      <color rgb="FF3F3F3F"/>
      <name val="Calibri"/>
      <family val="2"/>
      <scheme val="minor"/>
    </font>
    <font>
      <b/>
      <sz val="12"/>
      <color rgb="FF3F3F3F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b/>
      <sz val="11"/>
      <name val="Arial"/>
      <family val="2"/>
    </font>
    <font>
      <b/>
      <sz val="12"/>
      <color rgb="FF3F3F3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2" fillId="0" borderId="0" applyNumberFormat="0" applyFill="0" applyBorder="0" applyAlignment="0">
      <protection locked="0"/>
    </xf>
    <xf numFmtId="0" fontId="10" fillId="2" borderId="1" applyNumberFormat="0" applyAlignment="0" applyProtection="0"/>
    <xf numFmtId="0" fontId="12" fillId="3" borderId="0" applyNumberFormat="0" applyBorder="0" applyAlignment="0">
      <protection locked="0"/>
    </xf>
    <xf numFmtId="0" fontId="15" fillId="4" borderId="2" applyNumberFormat="0" applyFont="0" applyAlignment="0" applyProtection="0"/>
  </cellStyleXfs>
  <cellXfs count="25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/>
    <xf numFmtId="164" fontId="8" fillId="0" borderId="0" xfId="0" applyNumberFormat="1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9" fillId="0" borderId="0" xfId="0" applyFont="1"/>
    <xf numFmtId="166" fontId="8" fillId="0" borderId="0" xfId="0" applyNumberFormat="1" applyFont="1" applyAlignment="1">
      <alignment horizontal="left"/>
    </xf>
    <xf numFmtId="0" fontId="11" fillId="2" borderId="1" xfId="2" applyFont="1"/>
    <xf numFmtId="0" fontId="13" fillId="3" borderId="0" xfId="3" applyFont="1">
      <protection locked="0"/>
    </xf>
    <xf numFmtId="0" fontId="13" fillId="0" borderId="0" xfId="0" applyFont="1"/>
    <xf numFmtId="0" fontId="6" fillId="4" borderId="2" xfId="4" applyFont="1"/>
    <xf numFmtId="0" fontId="6" fillId="0" borderId="0" xfId="0" applyFont="1" applyAlignment="1" applyProtection="1">
      <alignment horizontal="center"/>
      <protection locked="0"/>
    </xf>
    <xf numFmtId="0" fontId="7" fillId="0" borderId="0" xfId="0" applyFont="1"/>
    <xf numFmtId="0" fontId="6" fillId="4" borderId="2" xfId="4" applyFont="1" applyAlignment="1">
      <alignment horizontal="right"/>
    </xf>
    <xf numFmtId="0" fontId="17" fillId="0" borderId="0" xfId="1" applyNumberFormat="1" applyFont="1">
      <protection locked="0"/>
    </xf>
    <xf numFmtId="0" fontId="19" fillId="0" borderId="0" xfId="0" applyFont="1"/>
    <xf numFmtId="0" fontId="20" fillId="2" borderId="1" xfId="2" applyFont="1"/>
    <xf numFmtId="0" fontId="14" fillId="0" borderId="0" xfId="0" applyFont="1" applyAlignment="1">
      <alignment horizontal="right"/>
    </xf>
  </cellXfs>
  <cellStyles count="5">
    <cellStyle name="Adjustable" xfId="1" xr:uid="{00000000-0005-0000-0000-000000000000}"/>
    <cellStyle name="Best" xfId="3" xr:uid="{00000000-0005-0000-0000-000001000000}"/>
    <cellStyle name="Normal" xfId="0" builtinId="0"/>
    <cellStyle name="Note" xfId="4" builtinId="10"/>
    <cellStyle name="Output" xfId="2" builtin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</xdr:row>
      <xdr:rowOff>41349</xdr:rowOff>
    </xdr:from>
    <xdr:to>
      <xdr:col>15</xdr:col>
      <xdr:colOff>400050</xdr:colOff>
      <xdr:row>32</xdr:row>
      <xdr:rowOff>53476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44A91B6-5EA3-4EA8-B17C-2880A03FD5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203274"/>
          <a:ext cx="9324975" cy="53013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</xdr:colOff>
      <xdr:row>18</xdr:row>
      <xdr:rowOff>1</xdr:rowOff>
    </xdr:from>
    <xdr:to>
      <xdr:col>21</xdr:col>
      <xdr:colOff>361951</xdr:colOff>
      <xdr:row>37</xdr:row>
      <xdr:rowOff>157078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35351C4-C7EF-4A2A-931A-43AC00B9A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1" y="3571876"/>
          <a:ext cx="6915150" cy="395755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93FA68-7282-4BC7-A08D-BFBF26E815C1}">
  <dimension ref="A1:C60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9" t="s">
        <v>131</v>
      </c>
      <c r="B1" s="9"/>
      <c r="C1" s="9"/>
    </row>
    <row r="2" spans="1:3" x14ac:dyDescent="0.2">
      <c r="A2" s="9" t="s">
        <v>132</v>
      </c>
      <c r="B2" s="9"/>
      <c r="C2" s="9"/>
    </row>
    <row r="3" spans="1:3" x14ac:dyDescent="0.2">
      <c r="A3" s="9"/>
      <c r="B3" s="9"/>
      <c r="C3" s="9"/>
    </row>
    <row r="4" spans="1:3" x14ac:dyDescent="0.2">
      <c r="A4" s="9" t="s">
        <v>14</v>
      </c>
      <c r="B4" s="10">
        <v>45130.356053240743</v>
      </c>
      <c r="C4" s="11">
        <v>45130.356053240743</v>
      </c>
    </row>
    <row r="5" spans="1:3" x14ac:dyDescent="0.2">
      <c r="A5" s="9"/>
      <c r="B5" s="9"/>
      <c r="C5" s="9"/>
    </row>
    <row r="6" spans="1:3" x14ac:dyDescent="0.2">
      <c r="A6" s="9"/>
      <c r="B6" s="9"/>
      <c r="C6" s="9"/>
    </row>
    <row r="7" spans="1:3" x14ac:dyDescent="0.2">
      <c r="A7" s="9" t="s">
        <v>16</v>
      </c>
      <c r="B7" s="9"/>
      <c r="C7" s="9"/>
    </row>
    <row r="8" spans="1:3" x14ac:dyDescent="0.2">
      <c r="A8" s="9"/>
      <c r="B8" s="9"/>
      <c r="C8" s="9"/>
    </row>
    <row r="9" spans="1:3" x14ac:dyDescent="0.2">
      <c r="A9" s="9" t="s">
        <v>17</v>
      </c>
      <c r="B9" s="9"/>
      <c r="C9" s="9"/>
    </row>
    <row r="10" spans="1:3" x14ac:dyDescent="0.2">
      <c r="A10" s="9" t="s">
        <v>18</v>
      </c>
      <c r="B10" s="9"/>
      <c r="C10" s="9"/>
    </row>
    <row r="11" spans="1:3" x14ac:dyDescent="0.2">
      <c r="A11" s="9" t="s">
        <v>146</v>
      </c>
      <c r="B11" s="9"/>
      <c r="C11" s="9"/>
    </row>
    <row r="12" spans="1:3" x14ac:dyDescent="0.2">
      <c r="A12" s="9" t="s">
        <v>133</v>
      </c>
      <c r="B12" s="9"/>
      <c r="C12" s="9"/>
    </row>
    <row r="13" spans="1:3" x14ac:dyDescent="0.2">
      <c r="A13" s="9" t="s">
        <v>134</v>
      </c>
      <c r="B13" s="9"/>
      <c r="C13" s="9"/>
    </row>
    <row r="14" spans="1:3" x14ac:dyDescent="0.2">
      <c r="A14" s="9" t="s">
        <v>135</v>
      </c>
      <c r="B14" s="9"/>
      <c r="C14" s="9"/>
    </row>
    <row r="15" spans="1:3" x14ac:dyDescent="0.2">
      <c r="A15" s="9" t="s">
        <v>31</v>
      </c>
      <c r="B15" s="9"/>
      <c r="C15" s="9"/>
    </row>
    <row r="16" spans="1:3" x14ac:dyDescent="0.2">
      <c r="A16" s="9" t="s">
        <v>32</v>
      </c>
      <c r="B16" s="9"/>
      <c r="C16" s="9"/>
    </row>
    <row r="17" spans="1:3" x14ac:dyDescent="0.2">
      <c r="A17" s="9" t="s">
        <v>136</v>
      </c>
      <c r="B17" s="9"/>
      <c r="C17" s="9"/>
    </row>
    <row r="18" spans="1:3" x14ac:dyDescent="0.2">
      <c r="A18" s="9" t="s">
        <v>137</v>
      </c>
      <c r="B18" s="9"/>
      <c r="C18" s="9"/>
    </row>
    <row r="19" spans="1:3" x14ac:dyDescent="0.2">
      <c r="A19" s="9" t="s">
        <v>147</v>
      </c>
      <c r="B19" s="9"/>
      <c r="C19" s="9"/>
    </row>
    <row r="20" spans="1:3" x14ac:dyDescent="0.2">
      <c r="A20" s="9" t="s">
        <v>138</v>
      </c>
      <c r="B20" s="9"/>
      <c r="C20" s="9"/>
    </row>
    <row r="21" spans="1:3" x14ac:dyDescent="0.2">
      <c r="A21" s="9" t="s">
        <v>116</v>
      </c>
      <c r="B21" s="9"/>
      <c r="C21" s="9"/>
    </row>
    <row r="22" spans="1:3" x14ac:dyDescent="0.2">
      <c r="A22" s="9" t="s">
        <v>139</v>
      </c>
      <c r="B22" s="9"/>
      <c r="C22" s="9"/>
    </row>
    <row r="23" spans="1:3" x14ac:dyDescent="0.2">
      <c r="A23" s="9"/>
      <c r="B23" s="9"/>
      <c r="C23" s="9"/>
    </row>
    <row r="24" spans="1:3" x14ac:dyDescent="0.2">
      <c r="A24" s="9" t="s">
        <v>128</v>
      </c>
      <c r="B24" s="9"/>
      <c r="C24" s="9"/>
    </row>
    <row r="25" spans="1:3" x14ac:dyDescent="0.2">
      <c r="A25" s="9" t="s">
        <v>129</v>
      </c>
      <c r="B25" s="9"/>
      <c r="C25" s="9"/>
    </row>
    <row r="26" spans="1:3" x14ac:dyDescent="0.2">
      <c r="A26" s="9" t="s">
        <v>95</v>
      </c>
      <c r="B26" s="9"/>
      <c r="C26" s="9"/>
    </row>
    <row r="27" spans="1:3" x14ac:dyDescent="0.2">
      <c r="A27" s="9" t="s">
        <v>130</v>
      </c>
      <c r="B27" s="9"/>
      <c r="C27" s="9"/>
    </row>
    <row r="28" spans="1:3" x14ac:dyDescent="0.2">
      <c r="A28" s="9"/>
      <c r="B28" s="9"/>
      <c r="C28" s="9"/>
    </row>
    <row r="29" spans="1:3" x14ac:dyDescent="0.2">
      <c r="A29" s="9" t="s">
        <v>33</v>
      </c>
      <c r="B29" s="9" t="s">
        <v>34</v>
      </c>
      <c r="C29" s="9"/>
    </row>
    <row r="30" spans="1:3" x14ac:dyDescent="0.2">
      <c r="A30" s="9"/>
      <c r="B30" s="9"/>
      <c r="C30" s="9"/>
    </row>
    <row r="31" spans="1:3" x14ac:dyDescent="0.2">
      <c r="A31" s="9" t="s">
        <v>35</v>
      </c>
      <c r="B31" s="12" t="s">
        <v>121</v>
      </c>
      <c r="C31" s="9"/>
    </row>
    <row r="32" spans="1:3" x14ac:dyDescent="0.2">
      <c r="A32" s="9"/>
      <c r="B32" s="9"/>
      <c r="C32" s="9"/>
    </row>
    <row r="33" spans="1:3" x14ac:dyDescent="0.2">
      <c r="A33" s="9" t="s">
        <v>68</v>
      </c>
      <c r="B33" s="13">
        <v>195</v>
      </c>
      <c r="C33" s="9"/>
    </row>
    <row r="34" spans="1:3" x14ac:dyDescent="0.2">
      <c r="A34" s="9"/>
      <c r="B34" s="9"/>
      <c r="C34" s="9"/>
    </row>
    <row r="35" spans="1:3" x14ac:dyDescent="0.2">
      <c r="A35" s="9" t="s">
        <v>36</v>
      </c>
      <c r="B35" s="13" t="s">
        <v>37</v>
      </c>
      <c r="C35" s="9"/>
    </row>
    <row r="36" spans="1:3" x14ac:dyDescent="0.2">
      <c r="A36" s="9"/>
      <c r="B36" s="9"/>
      <c r="C36" s="9"/>
    </row>
    <row r="37" spans="1:3" x14ac:dyDescent="0.2">
      <c r="A37" s="9" t="s">
        <v>38</v>
      </c>
      <c r="B37" s="13">
        <v>0</v>
      </c>
      <c r="C37" s="9"/>
    </row>
    <row r="38" spans="1:3" x14ac:dyDescent="0.2">
      <c r="A38" s="9"/>
      <c r="B38" s="9"/>
      <c r="C38" s="9"/>
    </row>
    <row r="39" spans="1:3" x14ac:dyDescent="0.2">
      <c r="A39" s="9" t="s">
        <v>39</v>
      </c>
      <c r="B39" s="9" t="s">
        <v>40</v>
      </c>
      <c r="C39" s="9"/>
    </row>
    <row r="40" spans="1:3" x14ac:dyDescent="0.2">
      <c r="A40" s="9"/>
      <c r="B40" s="9"/>
      <c r="C40" s="9"/>
    </row>
    <row r="41" spans="1:3" x14ac:dyDescent="0.2">
      <c r="A41" s="9" t="s">
        <v>41</v>
      </c>
      <c r="B41" s="9" t="s">
        <v>37</v>
      </c>
      <c r="C41" s="9"/>
    </row>
    <row r="42" spans="1:3" x14ac:dyDescent="0.2">
      <c r="A42" s="9"/>
      <c r="B42" s="9"/>
      <c r="C42" s="9"/>
    </row>
    <row r="43" spans="1:3" x14ac:dyDescent="0.2">
      <c r="A43" s="9" t="s">
        <v>42</v>
      </c>
      <c r="B43" s="13">
        <v>16</v>
      </c>
      <c r="C43" s="9"/>
    </row>
    <row r="44" spans="1:3" x14ac:dyDescent="0.2">
      <c r="A44" s="9"/>
      <c r="B44" s="9"/>
      <c r="C44" s="9"/>
    </row>
    <row r="45" spans="1:3" x14ac:dyDescent="0.2">
      <c r="A45" s="9" t="s">
        <v>43</v>
      </c>
      <c r="B45" s="13" t="s">
        <v>37</v>
      </c>
      <c r="C45" s="9"/>
    </row>
    <row r="46" spans="1:3" x14ac:dyDescent="0.2">
      <c r="A46" s="9"/>
      <c r="B46" s="9"/>
      <c r="C46" s="9"/>
    </row>
    <row r="47" spans="1:3" x14ac:dyDescent="0.2">
      <c r="A47" s="9" t="s">
        <v>44</v>
      </c>
      <c r="B47" s="13" t="s">
        <v>37</v>
      </c>
      <c r="C47" s="9"/>
    </row>
    <row r="48" spans="1:3" x14ac:dyDescent="0.2">
      <c r="A48" s="9"/>
      <c r="B48" s="9"/>
      <c r="C48" s="9"/>
    </row>
    <row r="49" spans="1:3" x14ac:dyDescent="0.2">
      <c r="A49" s="9" t="s">
        <v>45</v>
      </c>
      <c r="B49" s="9" t="s">
        <v>46</v>
      </c>
      <c r="C49" s="9"/>
    </row>
    <row r="50" spans="1:3" x14ac:dyDescent="0.2">
      <c r="A50" s="9" t="s">
        <v>47</v>
      </c>
      <c r="B50" s="9" t="s">
        <v>46</v>
      </c>
      <c r="C50" s="9"/>
    </row>
    <row r="51" spans="1:3" x14ac:dyDescent="0.2">
      <c r="A51" s="9" t="s">
        <v>48</v>
      </c>
      <c r="B51" s="9" t="s">
        <v>46</v>
      </c>
      <c r="C51" s="9"/>
    </row>
    <row r="52" spans="1:3" x14ac:dyDescent="0.2">
      <c r="A52" s="9" t="s">
        <v>49</v>
      </c>
      <c r="B52" s="9" t="s">
        <v>46</v>
      </c>
      <c r="C52" s="9"/>
    </row>
    <row r="53" spans="1:3" x14ac:dyDescent="0.2">
      <c r="A53" s="9" t="s">
        <v>50</v>
      </c>
      <c r="B53" s="9" t="s">
        <v>46</v>
      </c>
      <c r="C53" s="9"/>
    </row>
    <row r="54" spans="1:3" x14ac:dyDescent="0.2">
      <c r="A54" s="9"/>
      <c r="B54" s="9"/>
      <c r="C54" s="9"/>
    </row>
    <row r="55" spans="1:3" x14ac:dyDescent="0.2">
      <c r="A55" s="9" t="s">
        <v>19</v>
      </c>
      <c r="B55" s="9"/>
      <c r="C55" s="9"/>
    </row>
    <row r="56" spans="1:3" x14ac:dyDescent="0.2">
      <c r="A56" s="9"/>
      <c r="B56" s="9"/>
      <c r="C56" s="9"/>
    </row>
    <row r="57" spans="1:3" x14ac:dyDescent="0.2">
      <c r="A57" s="9" t="s">
        <v>51</v>
      </c>
      <c r="B57" s="9"/>
      <c r="C57" s="9"/>
    </row>
    <row r="58" spans="1:3" x14ac:dyDescent="0.2">
      <c r="A58" s="9" t="s">
        <v>65</v>
      </c>
      <c r="B58" s="9"/>
      <c r="C58" s="9"/>
    </row>
    <row r="59" spans="1:3" x14ac:dyDescent="0.2">
      <c r="A59" s="9"/>
      <c r="B59" s="9"/>
      <c r="C59" s="9"/>
    </row>
    <row r="60" spans="1:3" x14ac:dyDescent="0.2">
      <c r="A60" s="9" t="s">
        <v>13</v>
      </c>
      <c r="B60" s="9"/>
      <c r="C6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BE16C-8F7F-42B4-B9B5-6B66E042A561}">
  <dimension ref="B2:R40"/>
  <sheetViews>
    <sheetView tabSelected="1" topLeftCell="A13" zoomScale="93" zoomScaleNormal="93" workbookViewId="0">
      <selection activeCell="S16" sqref="S16"/>
    </sheetView>
  </sheetViews>
  <sheetFormatPr defaultRowHeight="12.75" x14ac:dyDescent="0.2"/>
  <sheetData>
    <row r="2" spans="18:18" ht="15.75" x14ac:dyDescent="0.25">
      <c r="R2" s="4" t="s">
        <v>104</v>
      </c>
    </row>
    <row r="3" spans="18:18" ht="15.75" x14ac:dyDescent="0.25">
      <c r="R3" s="4" t="s">
        <v>105</v>
      </c>
    </row>
    <row r="5" spans="18:18" ht="15.75" x14ac:dyDescent="0.25">
      <c r="R5" s="4" t="s">
        <v>111</v>
      </c>
    </row>
    <row r="6" spans="18:18" ht="15.75" x14ac:dyDescent="0.25">
      <c r="R6" s="4" t="s">
        <v>112</v>
      </c>
    </row>
    <row r="8" spans="18:18" ht="15.75" x14ac:dyDescent="0.25">
      <c r="R8" s="4" t="s">
        <v>113</v>
      </c>
    </row>
    <row r="9" spans="18:18" ht="15.75" x14ac:dyDescent="0.25">
      <c r="R9" s="4" t="s">
        <v>125</v>
      </c>
    </row>
    <row r="10" spans="18:18" ht="15.75" x14ac:dyDescent="0.25">
      <c r="R10" s="4" t="s">
        <v>126</v>
      </c>
    </row>
    <row r="40" spans="2:2" x14ac:dyDescent="0.2">
      <c r="B40" s="3" t="s">
        <v>148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CF07-BF69-435E-AE48-426A9FCD7C52}">
  <dimension ref="A1:I32"/>
  <sheetViews>
    <sheetView workbookViewId="0">
      <selection activeCell="D18" sqref="D18"/>
    </sheetView>
  </sheetViews>
  <sheetFormatPr defaultRowHeight="12.75" x14ac:dyDescent="0.2"/>
  <cols>
    <col min="2" max="2" width="10.42578125" customWidth="1"/>
  </cols>
  <sheetData>
    <row r="1" spans="1:9" ht="18.75" x14ac:dyDescent="0.3">
      <c r="A1" s="16" t="s">
        <v>87</v>
      </c>
    </row>
    <row r="2" spans="1:9" ht="15.75" x14ac:dyDescent="0.25">
      <c r="A2" s="4" t="s">
        <v>97</v>
      </c>
    </row>
    <row r="3" spans="1:9" ht="15.75" x14ac:dyDescent="0.25">
      <c r="A3" s="4" t="s">
        <v>88</v>
      </c>
    </row>
    <row r="4" spans="1:9" ht="15.75" x14ac:dyDescent="0.25">
      <c r="A4" s="4" t="s">
        <v>89</v>
      </c>
    </row>
    <row r="5" spans="1:9" ht="15.75" x14ac:dyDescent="0.25">
      <c r="A5" s="4" t="s">
        <v>90</v>
      </c>
    </row>
    <row r="6" spans="1:9" ht="15.75" x14ac:dyDescent="0.25">
      <c r="A6" s="4" t="s">
        <v>91</v>
      </c>
    </row>
    <row r="7" spans="1:9" ht="15.75" x14ac:dyDescent="0.25">
      <c r="A7" s="4"/>
    </row>
    <row r="8" spans="1:9" ht="15.75" x14ac:dyDescent="0.25">
      <c r="A8" s="4" t="s">
        <v>120</v>
      </c>
    </row>
    <row r="9" spans="1:9" ht="15.75" x14ac:dyDescent="0.25">
      <c r="A9" s="4" t="s">
        <v>100</v>
      </c>
    </row>
    <row r="10" spans="1:9" ht="15.75" x14ac:dyDescent="0.25">
      <c r="A10" s="4" t="s">
        <v>101</v>
      </c>
    </row>
    <row r="11" spans="1:9" ht="15.75" x14ac:dyDescent="0.25">
      <c r="A11" s="4"/>
    </row>
    <row r="12" spans="1:9" ht="15.75" x14ac:dyDescent="0.25">
      <c r="C12" s="4" t="s">
        <v>92</v>
      </c>
      <c r="I12" t="s">
        <v>103</v>
      </c>
    </row>
    <row r="13" spans="1:9" ht="15.75" x14ac:dyDescent="0.25">
      <c r="C13" s="4" t="s">
        <v>93</v>
      </c>
      <c r="I13" s="3" t="s">
        <v>122</v>
      </c>
    </row>
    <row r="14" spans="1:9" ht="15.75" x14ac:dyDescent="0.25">
      <c r="B14" s="4" t="s">
        <v>80</v>
      </c>
      <c r="D14" s="4" t="s">
        <v>81</v>
      </c>
    </row>
    <row r="15" spans="1:9" ht="15.75" x14ac:dyDescent="0.25">
      <c r="A15" s="6" t="s">
        <v>54</v>
      </c>
      <c r="B15" s="4" t="s">
        <v>26</v>
      </c>
      <c r="D15" s="4" t="s">
        <v>82</v>
      </c>
    </row>
    <row r="16" spans="1:9" ht="15.75" x14ac:dyDescent="0.25">
      <c r="A16" s="20" t="s">
        <v>70</v>
      </c>
      <c r="B16" s="17">
        <v>15</v>
      </c>
      <c r="C16" s="18" t="str">
        <f>[1]!WB(B16,"&gt;=",D16)</f>
        <v>&gt;=</v>
      </c>
      <c r="D16" s="14">
        <f>SUMIF(LxLxS!A$10:A$38,A16,FlowN2N)</f>
        <v>13</v>
      </c>
    </row>
    <row r="17" spans="1:4" ht="15.75" x14ac:dyDescent="0.25">
      <c r="A17" s="20" t="s">
        <v>69</v>
      </c>
      <c r="B17" s="17">
        <v>14</v>
      </c>
      <c r="C17" s="18" t="str">
        <f>[1]!WB(B17,"&gt;=",D17)</f>
        <v>=&gt;=</v>
      </c>
      <c r="D17" s="14">
        <f>SUMIF(LxLxS!A$10:A$38,A17,FlowN2N)</f>
        <v>14</v>
      </c>
    </row>
    <row r="18" spans="1:4" ht="15.75" x14ac:dyDescent="0.25">
      <c r="A18" s="20" t="s">
        <v>8</v>
      </c>
      <c r="B18" s="17">
        <v>20</v>
      </c>
      <c r="C18" s="18" t="str">
        <f>[1]!WB(B18,"&gt;=",D18)</f>
        <v>&gt;=</v>
      </c>
      <c r="D18" s="14">
        <f>SUMIF(LxLxS!A$10:A$38,A18,FlowN2N)</f>
        <v>12</v>
      </c>
    </row>
    <row r="19" spans="1:4" ht="15.75" x14ac:dyDescent="0.25">
      <c r="A19" s="20" t="s">
        <v>9</v>
      </c>
      <c r="B19" s="17">
        <v>20</v>
      </c>
      <c r="C19" s="18" t="str">
        <f>[1]!WB(B19,"&gt;=",D19)</f>
        <v>&gt;=</v>
      </c>
      <c r="D19" s="14">
        <f>SUMIF(LxLxS!A$10:A$38,A19,FlowN2N)</f>
        <v>7</v>
      </c>
    </row>
    <row r="20" spans="1:4" ht="15.75" x14ac:dyDescent="0.25">
      <c r="A20" s="20" t="s">
        <v>10</v>
      </c>
      <c r="B20" s="17">
        <v>20</v>
      </c>
      <c r="C20" s="18" t="str">
        <f>[1]!WB(B20,"&gt;=",D20)</f>
        <v>&gt;=</v>
      </c>
      <c r="D20" s="14">
        <f>SUMIF(LxLxS!A$10:A$38,A20,FlowN2N)</f>
        <v>7</v>
      </c>
    </row>
    <row r="21" spans="1:4" ht="15.75" x14ac:dyDescent="0.25">
      <c r="A21" s="20" t="s">
        <v>72</v>
      </c>
      <c r="B21" s="17">
        <v>9999</v>
      </c>
      <c r="C21" s="18" t="str">
        <f>[1]!WB(B21,"&gt;=",D21)</f>
        <v>&gt;=</v>
      </c>
      <c r="D21" s="14">
        <f>SUMIF(LxLxS!A$10:A$38,A21,FlowN2N)</f>
        <v>0</v>
      </c>
    </row>
    <row r="22" spans="1:4" ht="15.75" x14ac:dyDescent="0.25">
      <c r="A22" s="20" t="s">
        <v>73</v>
      </c>
      <c r="B22" s="17">
        <v>9999</v>
      </c>
      <c r="C22" s="18" t="str">
        <f>[1]!WB(B22,"&gt;=",D22)</f>
        <v>&gt;=</v>
      </c>
      <c r="D22" s="14">
        <f>SUMIF(LxLxS!A$10:A$38,A22,FlowN2N)</f>
        <v>0</v>
      </c>
    </row>
    <row r="23" spans="1:4" ht="15.75" x14ac:dyDescent="0.25">
      <c r="A23" s="20" t="s">
        <v>74</v>
      </c>
      <c r="B23" s="17">
        <v>9999</v>
      </c>
      <c r="C23" s="18" t="str">
        <f>[1]!WB(B23,"&gt;=",D23)</f>
        <v>&gt;=</v>
      </c>
      <c r="D23" s="14">
        <f>SUMIF(LxLxS!A$10:A$38,A23,FlowN2N)</f>
        <v>0</v>
      </c>
    </row>
    <row r="24" spans="1:4" ht="15.75" x14ac:dyDescent="0.25">
      <c r="A24" s="20" t="s">
        <v>75</v>
      </c>
      <c r="B24" s="17">
        <v>9999</v>
      </c>
      <c r="C24" s="18" t="str">
        <f>[1]!WB(B24,"&gt;=",D24)</f>
        <v>&gt;=</v>
      </c>
      <c r="D24" s="14">
        <f>SUMIF(LxLxS!A$10:A$38,A24,FlowN2N)</f>
        <v>0</v>
      </c>
    </row>
    <row r="25" spans="1:4" ht="15.75" x14ac:dyDescent="0.25">
      <c r="A25" s="20" t="s">
        <v>57</v>
      </c>
      <c r="B25" s="17">
        <v>9999</v>
      </c>
      <c r="C25" s="18" t="str">
        <f>[1]!WB(B25,"&gt;=",D25)</f>
        <v>&gt;=</v>
      </c>
      <c r="D25" s="14">
        <f>SUMIF(LxLxS!A$10:A$38,A25,FlowN2N)</f>
        <v>0</v>
      </c>
    </row>
    <row r="27" spans="1:4" ht="15.75" x14ac:dyDescent="0.25">
      <c r="B27" s="4" t="s">
        <v>106</v>
      </c>
    </row>
    <row r="28" spans="1:4" ht="15.75" x14ac:dyDescent="0.25">
      <c r="B28" s="4" t="s">
        <v>107</v>
      </c>
    </row>
    <row r="29" spans="1:4" ht="15.75" x14ac:dyDescent="0.25">
      <c r="B29" s="4" t="s">
        <v>108</v>
      </c>
    </row>
    <row r="30" spans="1:4" ht="15.75" x14ac:dyDescent="0.25">
      <c r="B30" s="4" t="s">
        <v>109</v>
      </c>
    </row>
    <row r="31" spans="1:4" ht="15.75" x14ac:dyDescent="0.25">
      <c r="B31" s="4" t="s">
        <v>110</v>
      </c>
    </row>
    <row r="32" spans="1:4" ht="15.75" x14ac:dyDescent="0.25">
      <c r="B32" s="4" t="s">
        <v>114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0"/>
  <sheetViews>
    <sheetView topLeftCell="A7" workbookViewId="0">
      <selection activeCell="H19" sqref="H19"/>
    </sheetView>
  </sheetViews>
  <sheetFormatPr defaultRowHeight="12.75" x14ac:dyDescent="0.2"/>
  <cols>
    <col min="1" max="1" width="6.140625" customWidth="1"/>
    <col min="2" max="2" width="6.5703125" customWidth="1"/>
    <col min="3" max="3" width="7" customWidth="1"/>
    <col min="4" max="4" width="10.85546875" customWidth="1"/>
    <col min="5" max="5" width="3.28515625" customWidth="1"/>
    <col min="6" max="6" width="7.28515625" customWidth="1"/>
    <col min="7" max="7" width="4.28515625" customWidth="1"/>
    <col min="8" max="8" width="12.5703125" customWidth="1"/>
    <col min="9" max="9" width="23" customWidth="1"/>
    <col min="10" max="10" width="12.140625" customWidth="1"/>
    <col min="11" max="11" width="6.5703125" customWidth="1"/>
    <col min="12" max="12" width="13.85546875" customWidth="1"/>
    <col min="13" max="13" width="7.42578125" customWidth="1"/>
  </cols>
  <sheetData>
    <row r="1" spans="1:11" ht="18" x14ac:dyDescent="0.25">
      <c r="A1" s="16" t="s">
        <v>79</v>
      </c>
    </row>
    <row r="2" spans="1:11" ht="15.75" x14ac:dyDescent="0.25">
      <c r="B2" s="4" t="s">
        <v>71</v>
      </c>
      <c r="C2" s="4"/>
    </row>
    <row r="3" spans="1:11" ht="15.75" x14ac:dyDescent="0.25">
      <c r="B3" s="4" t="s">
        <v>27</v>
      </c>
      <c r="C3" s="4"/>
    </row>
    <row r="4" spans="1:11" ht="15.75" x14ac:dyDescent="0.25">
      <c r="B4" s="4" t="s">
        <v>28</v>
      </c>
      <c r="C4" s="4"/>
    </row>
    <row r="5" spans="1:11" ht="15.75" x14ac:dyDescent="0.25">
      <c r="B5" s="4" t="s">
        <v>115</v>
      </c>
      <c r="C5" s="4"/>
    </row>
    <row r="6" spans="1:11" ht="15.75" x14ac:dyDescent="0.25">
      <c r="A6" s="4" t="s">
        <v>127</v>
      </c>
      <c r="B6" s="4"/>
      <c r="C6" s="4"/>
    </row>
    <row r="7" spans="1:11" ht="15.75" x14ac:dyDescent="0.25">
      <c r="B7" s="4" t="s">
        <v>94</v>
      </c>
      <c r="C7" s="4"/>
    </row>
    <row r="8" spans="1:11" ht="15.75" x14ac:dyDescent="0.25">
      <c r="B8" s="4" t="s">
        <v>86</v>
      </c>
      <c r="C8" s="4"/>
    </row>
    <row r="9" spans="1:11" ht="15.75" x14ac:dyDescent="0.25">
      <c r="H9" s="5" t="s">
        <v>61</v>
      </c>
      <c r="J9" s="5" t="s">
        <v>62</v>
      </c>
    </row>
    <row r="10" spans="1:11" ht="15.75" x14ac:dyDescent="0.25">
      <c r="A10" s="4"/>
      <c r="B10" s="5"/>
      <c r="C10" s="5"/>
      <c r="H10" s="5" t="s">
        <v>66</v>
      </c>
      <c r="I10" s="7" t="s">
        <v>76</v>
      </c>
      <c r="J10" s="5" t="s">
        <v>66</v>
      </c>
      <c r="K10" s="5"/>
    </row>
    <row r="11" spans="1:11" ht="15.75" x14ac:dyDescent="0.25">
      <c r="A11" s="4"/>
      <c r="B11" s="6" t="s">
        <v>54</v>
      </c>
      <c r="C11" s="6" t="s">
        <v>58</v>
      </c>
      <c r="D11" s="6" t="s">
        <v>55</v>
      </c>
      <c r="F11" s="6" t="s">
        <v>56</v>
      </c>
      <c r="H11" s="6" t="s">
        <v>60</v>
      </c>
      <c r="I11" s="7" t="s">
        <v>63</v>
      </c>
      <c r="J11" s="6" t="str">
        <f>H11</f>
        <v>by SKU</v>
      </c>
    </row>
    <row r="12" spans="1:11" ht="15.75" x14ac:dyDescent="0.25">
      <c r="A12" s="4"/>
      <c r="B12" s="20" t="s">
        <v>70</v>
      </c>
      <c r="C12" s="20" t="s">
        <v>52</v>
      </c>
      <c r="D12" s="17">
        <v>9</v>
      </c>
      <c r="F12" s="17">
        <v>0</v>
      </c>
      <c r="H12" s="23">
        <f>SUMIFS(FlowN2N,LxLxS!B$10:B$38,B12,LxLxS!C$10:C$38,C12)+D12</f>
        <v>9</v>
      </c>
      <c r="I12" s="7" t="str">
        <f>[1]!WB(H12,"&gt;=",J12)</f>
        <v>&gt;=</v>
      </c>
      <c r="J12" s="23">
        <f>SUMIFS(FlowN2N,LxLxS!A$10:A$38,B12,LxLxS!C$10:C$38,C12)+F12</f>
        <v>6</v>
      </c>
    </row>
    <row r="13" spans="1:11" ht="15.75" x14ac:dyDescent="0.25">
      <c r="A13" s="4"/>
      <c r="B13" s="20" t="s">
        <v>70</v>
      </c>
      <c r="C13" s="20" t="s">
        <v>53</v>
      </c>
      <c r="D13" s="17">
        <v>7</v>
      </c>
      <c r="F13" s="17">
        <v>0</v>
      </c>
      <c r="H13" s="23">
        <f>SUMIFS(FlowN2N,LxLxS!B$10:B$38,B13,LxLxS!C$10:C$38,C13)+D13</f>
        <v>7</v>
      </c>
      <c r="I13" s="7" t="str">
        <f>[1]!WB(H13,"&gt;=",J13)</f>
        <v>=&gt;=</v>
      </c>
      <c r="J13" s="23">
        <f>SUMIFS(FlowN2N,LxLxS!A$10:A$38,B13,LxLxS!C$10:C$38,C13)+F13</f>
        <v>7</v>
      </c>
    </row>
    <row r="14" spans="1:11" ht="15.75" x14ac:dyDescent="0.25">
      <c r="A14" s="4"/>
      <c r="B14" s="20" t="s">
        <v>69</v>
      </c>
      <c r="C14" s="20" t="s">
        <v>52</v>
      </c>
      <c r="D14" s="17">
        <v>8</v>
      </c>
      <c r="F14" s="17">
        <v>0</v>
      </c>
      <c r="H14" s="23">
        <f>SUMIFS(FlowN2N,LxLxS!B$10:B$38,B14,LxLxS!C$10:C$38,C14)+D14</f>
        <v>8</v>
      </c>
      <c r="I14" s="7" t="str">
        <f>[1]!WB(H14,"&gt;=",J14)</f>
        <v>=&gt;=</v>
      </c>
      <c r="J14" s="23">
        <f>SUMIFS(FlowN2N,LxLxS!A$10:A$38,B14,LxLxS!C$10:C$38,C14)+F14</f>
        <v>8</v>
      </c>
    </row>
    <row r="15" spans="1:11" ht="15.75" x14ac:dyDescent="0.25">
      <c r="A15" s="4"/>
      <c r="B15" s="20" t="s">
        <v>69</v>
      </c>
      <c r="C15" s="20" t="s">
        <v>53</v>
      </c>
      <c r="D15" s="17">
        <v>8</v>
      </c>
      <c r="F15" s="17">
        <v>0</v>
      </c>
      <c r="H15" s="23">
        <f>SUMIFS(FlowN2N,LxLxS!B$10:B$38,B15,LxLxS!C$10:C$38,C15)+D15</f>
        <v>8</v>
      </c>
      <c r="I15" s="7" t="str">
        <f>[1]!WB(H15,"&gt;=",J15)</f>
        <v>&gt;=</v>
      </c>
      <c r="J15" s="23">
        <f>SUMIFS(FlowN2N,LxLxS!A$10:A$38,B15,LxLxS!C$10:C$38,C15)+F15</f>
        <v>6</v>
      </c>
    </row>
    <row r="16" spans="1:11" ht="15.75" x14ac:dyDescent="0.25">
      <c r="A16" s="4"/>
      <c r="B16" s="20" t="s">
        <v>8</v>
      </c>
      <c r="C16" s="20" t="s">
        <v>52</v>
      </c>
      <c r="D16" s="17">
        <v>0</v>
      </c>
      <c r="F16" s="17">
        <v>0</v>
      </c>
      <c r="H16" s="23">
        <f>SUMIFS(FlowN2N,LxLxS!B$10:B$38,B16,LxLxS!C$10:C$38,C16)+D16</f>
        <v>6</v>
      </c>
      <c r="I16" s="7" t="str">
        <f>[1]!WB(H16,"&gt;=",J16)</f>
        <v>=&gt;=</v>
      </c>
      <c r="J16" s="23">
        <f>SUMIFS(FlowN2N,LxLxS!A$10:A$38,B16,LxLxS!C$10:C$38,C16)+F16</f>
        <v>6</v>
      </c>
    </row>
    <row r="17" spans="1:10" ht="15.75" x14ac:dyDescent="0.25">
      <c r="A17" s="4"/>
      <c r="B17" s="20" t="s">
        <v>8</v>
      </c>
      <c r="C17" s="20" t="s">
        <v>53</v>
      </c>
      <c r="D17" s="17">
        <v>0</v>
      </c>
      <c r="F17" s="17">
        <v>0</v>
      </c>
      <c r="H17" s="23">
        <f>SUMIFS(FlowN2N,LxLxS!B$10:B$38,B17,LxLxS!C$10:C$38,C17)+D17</f>
        <v>6</v>
      </c>
      <c r="I17" s="7" t="str">
        <f>[1]!WB(H17,"&gt;=",J17)</f>
        <v>=&gt;=</v>
      </c>
      <c r="J17" s="23">
        <f>SUMIFS(FlowN2N,LxLxS!A$10:A$38,B17,LxLxS!C$10:C$38,C17)+F17</f>
        <v>6</v>
      </c>
    </row>
    <row r="18" spans="1:10" ht="15.75" x14ac:dyDescent="0.25">
      <c r="A18" s="4"/>
      <c r="B18" s="20" t="s">
        <v>9</v>
      </c>
      <c r="C18" s="20" t="s">
        <v>52</v>
      </c>
      <c r="D18" s="17">
        <v>0</v>
      </c>
      <c r="F18" s="17">
        <v>0</v>
      </c>
      <c r="H18" s="23">
        <f>SUMIFS(FlowN2N,LxLxS!B$10:B$38,B18,LxLxS!C$10:C$38,C18)+D18</f>
        <v>6</v>
      </c>
      <c r="I18" s="7" t="str">
        <f>[1]!WB(H18,"&gt;=",J18)</f>
        <v>=&gt;=</v>
      </c>
      <c r="J18" s="23">
        <f>SUMIFS(FlowN2N,LxLxS!A$10:A$38,B18,LxLxS!C$10:C$38,C18)+F18</f>
        <v>6</v>
      </c>
    </row>
    <row r="19" spans="1:10" ht="15.75" x14ac:dyDescent="0.25">
      <c r="A19" s="4"/>
      <c r="B19" s="20" t="s">
        <v>9</v>
      </c>
      <c r="C19" s="20" t="s">
        <v>53</v>
      </c>
      <c r="D19" s="17">
        <v>0</v>
      </c>
      <c r="F19" s="17">
        <v>0</v>
      </c>
      <c r="H19" s="23">
        <f>SUMIFS(FlowN2N,LxLxS!B$10:B$38,B19,LxLxS!C$10:C$38,C19)+D19</f>
        <v>1</v>
      </c>
      <c r="I19" s="7" t="str">
        <f>[1]!WB(H19,"&gt;=",J19)</f>
        <v>=&gt;=</v>
      </c>
      <c r="J19" s="23">
        <f>SUMIFS(FlowN2N,LxLxS!A$10:A$38,B19,LxLxS!C$10:C$38,C19)+F19</f>
        <v>1</v>
      </c>
    </row>
    <row r="20" spans="1:10" ht="15.75" x14ac:dyDescent="0.25">
      <c r="A20" s="4"/>
      <c r="B20" s="20" t="s">
        <v>10</v>
      </c>
      <c r="C20" s="20" t="s">
        <v>52</v>
      </c>
      <c r="D20" s="17">
        <v>0</v>
      </c>
      <c r="F20" s="17">
        <v>0</v>
      </c>
      <c r="H20" s="23">
        <f>SUMIFS(FlowN2N,LxLxS!B$10:B$38,B20,LxLxS!C$10:C$38,C20)+D20</f>
        <v>2</v>
      </c>
      <c r="I20" s="7" t="str">
        <f>[1]!WB(H20,"&gt;=",J20)</f>
        <v>=&gt;=</v>
      </c>
      <c r="J20" s="23">
        <f>SUMIFS(FlowN2N,LxLxS!A$10:A$38,B20,LxLxS!C$10:C$38,C20)+F20</f>
        <v>2</v>
      </c>
    </row>
    <row r="21" spans="1:10" ht="15.75" x14ac:dyDescent="0.25">
      <c r="A21" s="4"/>
      <c r="B21" s="20" t="s">
        <v>10</v>
      </c>
      <c r="C21" s="20" t="s">
        <v>53</v>
      </c>
      <c r="D21" s="17">
        <v>0</v>
      </c>
      <c r="F21" s="17">
        <v>0</v>
      </c>
      <c r="H21" s="23">
        <f>SUMIFS(FlowN2N,LxLxS!B$10:B$38,B21,LxLxS!C$10:C$38,C21)+D21</f>
        <v>5</v>
      </c>
      <c r="I21" s="7" t="str">
        <f>[1]!WB(H21,"&gt;=",J21)</f>
        <v>=&gt;=</v>
      </c>
      <c r="J21" s="23">
        <f>SUMIFS(FlowN2N,LxLxS!A$10:A$38,B21,LxLxS!C$10:C$38,C21)+F21</f>
        <v>5</v>
      </c>
    </row>
    <row r="22" spans="1:10" ht="15.75" x14ac:dyDescent="0.25">
      <c r="A22" s="4"/>
      <c r="B22" s="20" t="s">
        <v>72</v>
      </c>
      <c r="C22" s="20" t="s">
        <v>52</v>
      </c>
      <c r="D22" s="17">
        <v>0</v>
      </c>
      <c r="F22" s="17">
        <v>3</v>
      </c>
      <c r="H22" s="23">
        <f>SUMIFS(FlowN2N,LxLxS!B$10:B$38,B22,LxLxS!C$10:C$38,C22)+D22</f>
        <v>3</v>
      </c>
      <c r="I22" s="7" t="str">
        <f>[1]!WB(H22,"&gt;=",J22)</f>
        <v>=&gt;=</v>
      </c>
      <c r="J22" s="23">
        <f>SUMIFS(FlowN2N,LxLxS!A$10:A$38,B22,LxLxS!C$10:C$38,C22)+F22</f>
        <v>3</v>
      </c>
    </row>
    <row r="23" spans="1:10" ht="15.75" x14ac:dyDescent="0.25">
      <c r="A23" s="4"/>
      <c r="B23" s="20" t="s">
        <v>72</v>
      </c>
      <c r="C23" s="20" t="s">
        <v>53</v>
      </c>
      <c r="D23" s="17">
        <v>0</v>
      </c>
      <c r="F23" s="17">
        <v>4</v>
      </c>
      <c r="H23" s="23">
        <f>SUMIFS(FlowN2N,LxLxS!B$10:B$38,B23,LxLxS!C$10:C$38,C23)+D23</f>
        <v>4</v>
      </c>
      <c r="I23" s="7" t="str">
        <f>[1]!WB(H23,"&gt;=",J23)</f>
        <v>=&gt;=</v>
      </c>
      <c r="J23" s="23">
        <f>SUMIFS(FlowN2N,LxLxS!A$10:A$38,B23,LxLxS!C$10:C$38,C23)+F23</f>
        <v>4</v>
      </c>
    </row>
    <row r="24" spans="1:10" ht="15.75" x14ac:dyDescent="0.25">
      <c r="A24" s="4"/>
      <c r="B24" s="20" t="s">
        <v>73</v>
      </c>
      <c r="C24" s="20" t="s">
        <v>52</v>
      </c>
      <c r="D24" s="17">
        <v>0</v>
      </c>
      <c r="F24" s="17">
        <v>5</v>
      </c>
      <c r="H24" s="23">
        <f>SUMIFS(FlowN2N,LxLxS!B$10:B$38,B24,LxLxS!C$10:C$38,C24)+D24</f>
        <v>5</v>
      </c>
      <c r="I24" s="7" t="str">
        <f>[1]!WB(H24,"&gt;=",J24)</f>
        <v>=&gt;=</v>
      </c>
      <c r="J24" s="23">
        <f>SUMIFS(FlowN2N,LxLxS!A$10:A$38,B24,LxLxS!C$10:C$38,C24)+F24</f>
        <v>5</v>
      </c>
    </row>
    <row r="25" spans="1:10" ht="15.75" x14ac:dyDescent="0.25">
      <c r="A25" s="4"/>
      <c r="B25" s="20" t="s">
        <v>73</v>
      </c>
      <c r="C25" s="20" t="s">
        <v>53</v>
      </c>
      <c r="D25" s="17">
        <v>0</v>
      </c>
      <c r="F25" s="17">
        <v>4</v>
      </c>
      <c r="H25" s="23">
        <f>SUMIFS(FlowN2N,LxLxS!B$10:B$38,B25,LxLxS!C$10:C$38,C25)+D25</f>
        <v>4</v>
      </c>
      <c r="I25" s="7" t="str">
        <f>[1]!WB(H25,"&gt;=",J25)</f>
        <v>=&gt;=</v>
      </c>
      <c r="J25" s="23">
        <f>SUMIFS(FlowN2N,LxLxS!A$10:A$38,B25,LxLxS!C$10:C$38,C25)+F25</f>
        <v>4</v>
      </c>
    </row>
    <row r="26" spans="1:10" ht="15.75" x14ac:dyDescent="0.25">
      <c r="A26" s="4"/>
      <c r="B26" s="20" t="s">
        <v>74</v>
      </c>
      <c r="C26" s="20" t="s">
        <v>52</v>
      </c>
      <c r="D26" s="17">
        <v>0</v>
      </c>
      <c r="F26" s="17">
        <v>4</v>
      </c>
      <c r="H26" s="23">
        <f>SUMIFS(FlowN2N,LxLxS!B$10:B$38,B26,LxLxS!C$10:C$38,C26)+D26</f>
        <v>4</v>
      </c>
      <c r="I26" s="7" t="str">
        <f>[1]!WB(H26,"&gt;=",J26)</f>
        <v>=&gt;=</v>
      </c>
      <c r="J26" s="23">
        <f>SUMIFS(FlowN2N,LxLxS!A$10:A$38,B26,LxLxS!C$10:C$38,C26)+F26</f>
        <v>4</v>
      </c>
    </row>
    <row r="27" spans="1:10" ht="15.75" x14ac:dyDescent="0.25">
      <c r="A27" s="4"/>
      <c r="B27" s="20" t="s">
        <v>74</v>
      </c>
      <c r="C27" s="20" t="s">
        <v>53</v>
      </c>
      <c r="D27" s="17">
        <v>0</v>
      </c>
      <c r="F27" s="17">
        <v>3</v>
      </c>
      <c r="H27" s="23">
        <f>SUMIFS(FlowN2N,LxLxS!B$10:B$38,B27,LxLxS!C$10:C$38,C27)+D27</f>
        <v>3</v>
      </c>
      <c r="I27" s="7" t="str">
        <f>[1]!WB(H27,"&gt;=",J27)</f>
        <v>=&gt;=</v>
      </c>
      <c r="J27" s="23">
        <f>SUMIFS(FlowN2N,LxLxS!A$10:A$38,B27,LxLxS!C$10:C$38,C27)+F27</f>
        <v>3</v>
      </c>
    </row>
    <row r="28" spans="1:10" ht="15.75" x14ac:dyDescent="0.25">
      <c r="A28" s="4"/>
      <c r="B28" s="20" t="s">
        <v>75</v>
      </c>
      <c r="C28" s="20" t="s">
        <v>52</v>
      </c>
      <c r="D28" s="17">
        <v>0</v>
      </c>
      <c r="F28" s="17">
        <v>2</v>
      </c>
      <c r="H28" s="23">
        <f>SUMIFS(FlowN2N,LxLxS!B$10:B$38,B28,LxLxS!C$10:C$38,C28)+D28</f>
        <v>2</v>
      </c>
      <c r="I28" s="7" t="str">
        <f>[1]!WB(H28,"&gt;=",J28)</f>
        <v>=&gt;=</v>
      </c>
      <c r="J28" s="23">
        <f>SUMIFS(FlowN2N,LxLxS!A$10:A$38,B28,LxLxS!C$10:C$38,C28)+F28</f>
        <v>2</v>
      </c>
    </row>
    <row r="29" spans="1:10" ht="15.75" x14ac:dyDescent="0.25">
      <c r="A29" s="4"/>
      <c r="B29" s="20" t="s">
        <v>75</v>
      </c>
      <c r="C29" s="20" t="s">
        <v>53</v>
      </c>
      <c r="D29" s="17">
        <v>0</v>
      </c>
      <c r="F29" s="17">
        <v>2</v>
      </c>
      <c r="H29" s="23">
        <f>SUMIFS(FlowN2N,LxLxS!B$10:B$38,B29,LxLxS!C$10:C$38,C29)+D29</f>
        <v>2</v>
      </c>
      <c r="I29" s="7" t="str">
        <f>[1]!WB(H29,"&gt;=",J29)</f>
        <v>=&gt;=</v>
      </c>
      <c r="J29" s="23">
        <f>SUMIFS(FlowN2N,LxLxS!A$10:A$38,B29,LxLxS!C$10:C$38,C29)+F29</f>
        <v>2</v>
      </c>
    </row>
    <row r="30" spans="1:10" ht="15.75" x14ac:dyDescent="0.25">
      <c r="A30" s="4"/>
      <c r="B30" s="20" t="s">
        <v>57</v>
      </c>
      <c r="C30" s="20" t="s">
        <v>57</v>
      </c>
      <c r="D30" s="17">
        <v>0</v>
      </c>
      <c r="F30" s="17">
        <v>0</v>
      </c>
      <c r="H30" s="23">
        <f>SUMIFS(FlowN2N,LxLxS!B$10:B$38,B30,LxLxS!C$10:C$38,C30)+D30</f>
        <v>0</v>
      </c>
      <c r="I30" s="7" t="str">
        <f>[1]!WB(H30,"&gt;=",J30)</f>
        <v>=&gt;=</v>
      </c>
      <c r="J30" s="23">
        <f>SUMIFS(FlowN2N,LxLxS!A$10:A$38,B30,LxLxS!C$10:C$38,C30)+F30</f>
        <v>0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33CBC-9DD1-4829-AA56-36FF78C2A718}">
  <dimension ref="A1:F20"/>
  <sheetViews>
    <sheetView workbookViewId="0">
      <selection activeCell="E11" sqref="E11"/>
    </sheetView>
  </sheetViews>
  <sheetFormatPr defaultRowHeight="12.75" x14ac:dyDescent="0.2"/>
  <cols>
    <col min="4" max="4" width="10" customWidth="1"/>
    <col min="5" max="5" width="10.28515625" customWidth="1"/>
  </cols>
  <sheetData>
    <row r="1" spans="1:6" ht="15.75" x14ac:dyDescent="0.25">
      <c r="A1" s="4" t="s">
        <v>85</v>
      </c>
    </row>
    <row r="2" spans="1:6" ht="15" x14ac:dyDescent="0.25">
      <c r="A2" s="22" t="s">
        <v>119</v>
      </c>
    </row>
    <row r="4" spans="1:6" ht="15.75" x14ac:dyDescent="0.25">
      <c r="A4" s="5" t="s">
        <v>0</v>
      </c>
      <c r="B4" s="5" t="s">
        <v>1</v>
      </c>
      <c r="C4" s="7" t="s">
        <v>12</v>
      </c>
      <c r="D4" s="7" t="s">
        <v>25</v>
      </c>
      <c r="E4" s="4" t="s">
        <v>84</v>
      </c>
    </row>
    <row r="5" spans="1:6" ht="15.75" x14ac:dyDescent="0.25">
      <c r="A5" s="6" t="s">
        <v>54</v>
      </c>
      <c r="B5" s="6" t="s">
        <v>54</v>
      </c>
      <c r="C5" s="8" t="s">
        <v>26</v>
      </c>
      <c r="D5" s="8" t="s">
        <v>5</v>
      </c>
      <c r="E5" s="19" t="s">
        <v>83</v>
      </c>
    </row>
    <row r="6" spans="1:6" ht="15.75" x14ac:dyDescent="0.25">
      <c r="A6" s="20" t="s">
        <v>70</v>
      </c>
      <c r="B6" s="20" t="s">
        <v>8</v>
      </c>
      <c r="C6" s="17">
        <v>12</v>
      </c>
      <c r="D6" s="18" t="str">
        <f>[1]!WB(C6,"&gt;=",E6)</f>
        <v>=&gt;=</v>
      </c>
      <c r="E6" s="23">
        <f>SUMIFS(FlowN2N,LxLxS!A$10:A$38,A6,LxLxS!B$10:B$38,B6)</f>
        <v>12</v>
      </c>
    </row>
    <row r="7" spans="1:6" ht="15.75" x14ac:dyDescent="0.25">
      <c r="A7" s="20" t="s">
        <v>70</v>
      </c>
      <c r="B7" s="20" t="s">
        <v>9</v>
      </c>
      <c r="C7" s="17">
        <v>15</v>
      </c>
      <c r="D7" s="18" t="str">
        <f>[1]!WB(C7,"&gt;=",E7)</f>
        <v>&gt;=</v>
      </c>
      <c r="E7" s="23">
        <f>SUMIFS(FlowN2N,LxLxS!A$10:A$38,A7,LxLxS!B$10:B$38,B7)</f>
        <v>0</v>
      </c>
    </row>
    <row r="8" spans="1:6" ht="15.75" x14ac:dyDescent="0.25">
      <c r="A8" s="20" t="s">
        <v>69</v>
      </c>
      <c r="B8" s="20" t="s">
        <v>8</v>
      </c>
      <c r="C8" s="17">
        <v>16</v>
      </c>
      <c r="D8" s="18" t="str">
        <f>[1]!WB(C8,"&gt;=",E8)</f>
        <v>&gt;=</v>
      </c>
      <c r="E8" s="23">
        <f>SUMIFS(FlowN2N,LxLxS!A$10:A$38,A8,LxLxS!B$10:B$38,B8)</f>
        <v>0</v>
      </c>
    </row>
    <row r="9" spans="1:6" ht="15.75" x14ac:dyDescent="0.25">
      <c r="A9" s="20" t="s">
        <v>69</v>
      </c>
      <c r="B9" s="20" t="s">
        <v>9</v>
      </c>
      <c r="C9" s="17">
        <v>18</v>
      </c>
      <c r="D9" s="18" t="str">
        <f>[1]!WB(C9,"&gt;=",E9)</f>
        <v>&gt;=</v>
      </c>
      <c r="E9" s="23">
        <f>SUMIFS(FlowN2N,LxLxS!A$10:A$38,A9,LxLxS!B$10:B$38,B9)</f>
        <v>7</v>
      </c>
    </row>
    <row r="10" spans="1:6" ht="15.75" x14ac:dyDescent="0.25">
      <c r="A10" s="20" t="s">
        <v>69</v>
      </c>
      <c r="B10" s="20" t="s">
        <v>10</v>
      </c>
      <c r="C10" s="17">
        <v>17</v>
      </c>
      <c r="D10" s="18" t="str">
        <f>[1]!WB(C10,"&gt;=",E10)</f>
        <v>&gt;=</v>
      </c>
      <c r="E10" s="23">
        <f>SUMIFS(FlowN2N,LxLxS!A$10:A$38,A10,LxLxS!B$10:B$38,B10)</f>
        <v>7</v>
      </c>
    </row>
    <row r="11" spans="1:6" ht="15.75" x14ac:dyDescent="0.25">
      <c r="A11" s="20" t="s">
        <v>8</v>
      </c>
      <c r="B11" s="20" t="s">
        <v>72</v>
      </c>
      <c r="C11" s="17">
        <v>20</v>
      </c>
      <c r="D11" s="18" t="str">
        <f>[1]!WB(C11,"&gt;=",E11)</f>
        <v>&gt;=</v>
      </c>
      <c r="E11" s="23">
        <f>SUMIFS(FlowN2N,LxLxS!A$10:A$38,A11,LxLxS!B$10:B$38,B11)</f>
        <v>6</v>
      </c>
    </row>
    <row r="12" spans="1:6" ht="15.75" x14ac:dyDescent="0.25">
      <c r="A12" s="20" t="s">
        <v>8</v>
      </c>
      <c r="B12" s="20" t="s">
        <v>73</v>
      </c>
      <c r="C12" s="17">
        <v>20</v>
      </c>
      <c r="D12" s="18" t="str">
        <f>[1]!WB(C12,"&gt;=",E12)</f>
        <v>&gt;=</v>
      </c>
      <c r="E12" s="23">
        <f>SUMIFS(FlowN2N,LxLxS!A$10:A$38,A12,LxLxS!B$10:B$38,B12)</f>
        <v>6</v>
      </c>
    </row>
    <row r="13" spans="1:6" ht="15.75" x14ac:dyDescent="0.25">
      <c r="A13" s="20" t="s">
        <v>9</v>
      </c>
      <c r="B13" s="20" t="s">
        <v>72</v>
      </c>
      <c r="C13" s="17">
        <v>20</v>
      </c>
      <c r="D13" s="18" t="str">
        <f>[1]!WB(C13,"&gt;=",E13)</f>
        <v>&gt;=</v>
      </c>
      <c r="E13" s="23">
        <f>SUMIFS(FlowN2N,LxLxS!A$10:A$38,A13,LxLxS!B$10:B$38,B13)</f>
        <v>0</v>
      </c>
    </row>
    <row r="14" spans="1:6" ht="15.75" x14ac:dyDescent="0.25">
      <c r="A14" s="20" t="s">
        <v>9</v>
      </c>
      <c r="B14" s="20" t="s">
        <v>73</v>
      </c>
      <c r="C14" s="17">
        <v>20</v>
      </c>
      <c r="D14" s="18" t="str">
        <f>[1]!WB(C14,"&gt;=",E14)</f>
        <v>&gt;=</v>
      </c>
      <c r="E14" s="23">
        <f>SUMIFS(FlowN2N,LxLxS!A$10:A$38,A14,LxLxS!B$10:B$38,B14)</f>
        <v>3</v>
      </c>
    </row>
    <row r="15" spans="1:6" ht="15.75" x14ac:dyDescent="0.25">
      <c r="A15" s="20" t="s">
        <v>9</v>
      </c>
      <c r="B15" s="20" t="s">
        <v>74</v>
      </c>
      <c r="C15" s="17">
        <v>20</v>
      </c>
      <c r="D15" s="18" t="str">
        <f>[1]!WB(C15,"&gt;=",E15)</f>
        <v>&gt;=</v>
      </c>
      <c r="E15" s="23">
        <f>SUMIFS(FlowN2N,LxLxS!A$10:A$38,A15,LxLxS!B$10:B$38,B15)</f>
        <v>4</v>
      </c>
    </row>
    <row r="16" spans="1:6" ht="15.75" x14ac:dyDescent="0.25">
      <c r="A16" s="20" t="s">
        <v>9</v>
      </c>
      <c r="B16" s="20" t="s">
        <v>10</v>
      </c>
      <c r="C16" s="17">
        <v>30</v>
      </c>
      <c r="D16" s="18" t="str">
        <f>[1]!WB(C16,"&gt;=",E16)</f>
        <v>&gt;=</v>
      </c>
      <c r="E16" s="23">
        <f>SUMIFS(FlowN2N,LxLxS!A$10:A$38,A16,LxLxS!B$10:B$38,B16)</f>
        <v>0</v>
      </c>
      <c r="F16" s="4" t="s">
        <v>123</v>
      </c>
    </row>
    <row r="17" spans="1:5" ht="15.75" x14ac:dyDescent="0.25">
      <c r="A17" s="20" t="s">
        <v>10</v>
      </c>
      <c r="B17" s="20" t="s">
        <v>73</v>
      </c>
      <c r="C17" s="17">
        <v>20</v>
      </c>
      <c r="D17" s="18" t="str">
        <f>[1]!WB(C17,"&gt;=",E17)</f>
        <v>&gt;=</v>
      </c>
      <c r="E17" s="23">
        <f>SUMIFS(FlowN2N,LxLxS!A$10:A$38,A17,LxLxS!B$10:B$38,B17)</f>
        <v>0</v>
      </c>
    </row>
    <row r="18" spans="1:5" ht="15.75" x14ac:dyDescent="0.25">
      <c r="A18" s="20" t="s">
        <v>10</v>
      </c>
      <c r="B18" s="20" t="s">
        <v>74</v>
      </c>
      <c r="C18" s="17">
        <v>20</v>
      </c>
      <c r="D18" s="18" t="str">
        <f>[1]!WB(C18,"&gt;=",E18)</f>
        <v>&gt;=</v>
      </c>
      <c r="E18" s="23">
        <f>SUMIFS(FlowN2N,LxLxS!A$10:A$38,A18,LxLxS!B$10:B$38,B18)</f>
        <v>3</v>
      </c>
    </row>
    <row r="19" spans="1:5" ht="15.75" x14ac:dyDescent="0.25">
      <c r="A19" s="20" t="s">
        <v>10</v>
      </c>
      <c r="B19" s="20" t="s">
        <v>75</v>
      </c>
      <c r="C19" s="17">
        <v>20</v>
      </c>
      <c r="D19" s="18" t="str">
        <f>[1]!WB(C19,"&gt;=",E19)</f>
        <v>&gt;=</v>
      </c>
      <c r="E19" s="23">
        <f>SUMIFS(FlowN2N,LxLxS!A$10:A$38,A19,LxLxS!B$10:B$38,B19)</f>
        <v>4</v>
      </c>
    </row>
    <row r="20" spans="1:5" ht="15.75" x14ac:dyDescent="0.25">
      <c r="A20" s="20" t="s">
        <v>57</v>
      </c>
      <c r="B20" s="20" t="s">
        <v>57</v>
      </c>
      <c r="C20" s="17">
        <v>20</v>
      </c>
      <c r="D20" s="18" t="str">
        <f>[1]!WB(C20,"&gt;=",E20)</f>
        <v>&gt;=</v>
      </c>
      <c r="E20" s="23">
        <f>SUMIFS(FlowN2N,LxLxS!A$10:A$38,A20,LxLxS!B$10:B$38,B20)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9"/>
  <sheetViews>
    <sheetView workbookViewId="0">
      <pane ySplit="9" topLeftCell="A10" activePane="bottomLeft" state="frozen"/>
      <selection pane="bottomLeft" activeCell="T14" sqref="T14"/>
    </sheetView>
  </sheetViews>
  <sheetFormatPr defaultRowHeight="12.75" x14ac:dyDescent="0.2"/>
  <cols>
    <col min="1" max="1" width="7.42578125" customWidth="1"/>
    <col min="2" max="3" width="7.140625" customWidth="1"/>
    <col min="4" max="4" width="15.28515625" customWidth="1"/>
    <col min="5" max="5" width="11.28515625" customWidth="1"/>
    <col min="6" max="6" width="10.85546875" customWidth="1"/>
    <col min="7" max="7" width="11.28515625" customWidth="1"/>
    <col min="8" max="8" width="15.85546875" customWidth="1"/>
    <col min="9" max="9" width="15.140625" customWidth="1"/>
    <col min="10" max="10" width="13.7109375" customWidth="1"/>
    <col min="11" max="11" width="5.140625" customWidth="1"/>
    <col min="12" max="12" width="5.5703125" customWidth="1"/>
    <col min="13" max="13" width="5.28515625" customWidth="1"/>
    <col min="14" max="14" width="4.5703125" customWidth="1"/>
  </cols>
  <sheetData>
    <row r="1" spans="1:12" ht="18.75" x14ac:dyDescent="0.3">
      <c r="A1" s="16" t="s">
        <v>98</v>
      </c>
      <c r="J1" s="3" t="s">
        <v>64</v>
      </c>
      <c r="K1" s="1"/>
      <c r="L1" s="1"/>
    </row>
    <row r="2" spans="1:12" ht="15.75" x14ac:dyDescent="0.25">
      <c r="A2" s="4" t="s">
        <v>96</v>
      </c>
      <c r="B2" s="2"/>
      <c r="C2" s="2"/>
      <c r="D2" s="2"/>
      <c r="E2" s="2"/>
      <c r="H2" s="1"/>
      <c r="J2" s="1"/>
      <c r="K2" s="1"/>
      <c r="L2" s="1"/>
    </row>
    <row r="3" spans="1:12" ht="12" customHeight="1" x14ac:dyDescent="0.2">
      <c r="B3" s="2"/>
      <c r="C3" s="2"/>
      <c r="D3" s="2"/>
      <c r="E3" s="2"/>
      <c r="H3" s="1"/>
      <c r="J3" s="1"/>
      <c r="K3" s="1"/>
      <c r="L3" s="1"/>
    </row>
    <row r="4" spans="1:12" ht="15.75" x14ac:dyDescent="0.25">
      <c r="A4" s="4" t="s">
        <v>15</v>
      </c>
      <c r="B4" s="2"/>
      <c r="C4" s="2"/>
      <c r="D4" s="2"/>
      <c r="E4" s="2"/>
      <c r="H4" s="1"/>
      <c r="J4" s="1"/>
      <c r="K4" s="1"/>
      <c r="L4" s="1"/>
    </row>
    <row r="5" spans="1:12" ht="12.75" customHeight="1" x14ac:dyDescent="0.2">
      <c r="B5" s="2"/>
      <c r="C5" s="2"/>
      <c r="D5" s="2"/>
      <c r="E5" s="2"/>
      <c r="H5" s="1"/>
      <c r="J5" s="1"/>
      <c r="K5" s="1"/>
      <c r="L5" s="1"/>
    </row>
    <row r="6" spans="1:12" ht="17.25" customHeight="1" x14ac:dyDescent="0.25">
      <c r="A6" s="2"/>
      <c r="B6" s="2"/>
      <c r="C6" s="2"/>
      <c r="D6" s="2"/>
      <c r="E6" s="2"/>
      <c r="F6" s="24" t="s">
        <v>124</v>
      </c>
      <c r="G6" s="15">
        <f>SUMPRODUCT(D10:D38,FlowN2N)</f>
        <v>195</v>
      </c>
      <c r="I6" s="16"/>
      <c r="J6" s="1"/>
      <c r="K6" s="1"/>
      <c r="L6" s="1"/>
    </row>
    <row r="7" spans="1:12" ht="15.75" customHeight="1" x14ac:dyDescent="0.2"/>
    <row r="8" spans="1:12" ht="15.75" x14ac:dyDescent="0.25">
      <c r="A8" s="5" t="s">
        <v>0</v>
      </c>
      <c r="B8" s="5" t="s">
        <v>1</v>
      </c>
      <c r="C8" s="5"/>
      <c r="D8" s="5" t="s">
        <v>78</v>
      </c>
      <c r="E8" s="7" t="s">
        <v>99</v>
      </c>
      <c r="F8" s="7" t="s">
        <v>25</v>
      </c>
      <c r="G8" s="5" t="s">
        <v>77</v>
      </c>
    </row>
    <row r="9" spans="1:12" ht="15.75" x14ac:dyDescent="0.25">
      <c r="A9" s="6" t="s">
        <v>54</v>
      </c>
      <c r="B9" s="6" t="s">
        <v>54</v>
      </c>
      <c r="C9" s="6" t="s">
        <v>58</v>
      </c>
      <c r="D9" s="5" t="s">
        <v>102</v>
      </c>
      <c r="E9" s="8" t="s">
        <v>26</v>
      </c>
      <c r="F9" s="8" t="s">
        <v>5</v>
      </c>
      <c r="G9" s="5" t="s">
        <v>60</v>
      </c>
    </row>
    <row r="10" spans="1:12" ht="15.75" x14ac:dyDescent="0.25">
      <c r="A10" s="20" t="s">
        <v>70</v>
      </c>
      <c r="B10" s="20" t="s">
        <v>8</v>
      </c>
      <c r="C10" s="20" t="s">
        <v>52</v>
      </c>
      <c r="D10" s="17">
        <v>1</v>
      </c>
      <c r="E10" s="17">
        <v>8</v>
      </c>
      <c r="F10" s="7" t="str">
        <f>[1]!WB(E10,"&gt;=",G10)</f>
        <v>&gt;=</v>
      </c>
      <c r="G10" s="21">
        <v>6</v>
      </c>
      <c r="I10" s="2" t="s">
        <v>117</v>
      </c>
    </row>
    <row r="11" spans="1:12" ht="15.75" x14ac:dyDescent="0.25">
      <c r="A11" s="20" t="s">
        <v>70</v>
      </c>
      <c r="B11" s="20" t="s">
        <v>8</v>
      </c>
      <c r="C11" s="20" t="s">
        <v>53</v>
      </c>
      <c r="D11" s="17">
        <v>2</v>
      </c>
      <c r="E11" s="17">
        <v>8</v>
      </c>
      <c r="F11" s="7" t="str">
        <f>[1]!WB(E11,"&gt;=",G11)</f>
        <v>&gt;=</v>
      </c>
      <c r="G11" s="21">
        <v>6</v>
      </c>
      <c r="I11" s="2" t="s">
        <v>118</v>
      </c>
    </row>
    <row r="12" spans="1:12" ht="15.75" x14ac:dyDescent="0.25">
      <c r="A12" s="20" t="s">
        <v>70</v>
      </c>
      <c r="B12" s="20" t="s">
        <v>9</v>
      </c>
      <c r="C12" s="20" t="s">
        <v>52</v>
      </c>
      <c r="D12" s="17">
        <v>2</v>
      </c>
      <c r="E12" s="17">
        <v>11</v>
      </c>
      <c r="F12" s="7" t="str">
        <f>[1]!WB(E12,"&gt;=",G12)</f>
        <v>&gt;=</v>
      </c>
      <c r="G12" s="21">
        <v>0</v>
      </c>
    </row>
    <row r="13" spans="1:12" ht="15.75" x14ac:dyDescent="0.25">
      <c r="A13" s="20" t="s">
        <v>70</v>
      </c>
      <c r="B13" s="20" t="s">
        <v>9</v>
      </c>
      <c r="C13" s="20" t="s">
        <v>53</v>
      </c>
      <c r="D13" s="17">
        <v>1</v>
      </c>
      <c r="E13" s="17">
        <v>11</v>
      </c>
      <c r="F13" s="7" t="str">
        <f>[1]!WB(E13,"&gt;=",G13)</f>
        <v>&gt;=</v>
      </c>
      <c r="G13" s="21">
        <v>0</v>
      </c>
    </row>
    <row r="14" spans="1:12" ht="15.75" x14ac:dyDescent="0.25">
      <c r="A14" s="20" t="s">
        <v>69</v>
      </c>
      <c r="B14" s="20" t="s">
        <v>8</v>
      </c>
      <c r="C14" s="20" t="s">
        <v>52</v>
      </c>
      <c r="D14" s="17">
        <v>3</v>
      </c>
      <c r="E14" s="17">
        <v>999</v>
      </c>
      <c r="F14" s="7" t="str">
        <f>[1]!WB(E14,"&gt;=",G14)</f>
        <v>&gt;=</v>
      </c>
      <c r="G14" s="21">
        <v>0</v>
      </c>
    </row>
    <row r="15" spans="1:12" ht="15.75" x14ac:dyDescent="0.25">
      <c r="A15" s="20" t="s">
        <v>69</v>
      </c>
      <c r="B15" s="20" t="s">
        <v>8</v>
      </c>
      <c r="C15" s="20" t="s">
        <v>53</v>
      </c>
      <c r="D15" s="17">
        <v>4</v>
      </c>
      <c r="E15" s="17">
        <v>999</v>
      </c>
      <c r="F15" s="7" t="str">
        <f>[1]!WB(E15,"&gt;=",G15)</f>
        <v>&gt;=</v>
      </c>
      <c r="G15" s="21">
        <v>0</v>
      </c>
    </row>
    <row r="16" spans="1:12" ht="15.75" x14ac:dyDescent="0.25">
      <c r="A16" s="20" t="s">
        <v>69</v>
      </c>
      <c r="B16" s="20" t="s">
        <v>9</v>
      </c>
      <c r="C16" s="20" t="s">
        <v>52</v>
      </c>
      <c r="D16" s="17">
        <v>1</v>
      </c>
      <c r="E16" s="17">
        <v>999</v>
      </c>
      <c r="F16" s="7" t="str">
        <f>[1]!WB(E16,"&gt;=",G16)</f>
        <v>&gt;=</v>
      </c>
      <c r="G16" s="21">
        <v>6</v>
      </c>
    </row>
    <row r="17" spans="1:8" ht="15.75" x14ac:dyDescent="0.25">
      <c r="A17" s="20" t="s">
        <v>69</v>
      </c>
      <c r="B17" s="20" t="s">
        <v>9</v>
      </c>
      <c r="C17" s="20" t="s">
        <v>53</v>
      </c>
      <c r="D17" s="17">
        <v>1</v>
      </c>
      <c r="E17" s="17">
        <v>999</v>
      </c>
      <c r="F17" s="7" t="str">
        <f>[1]!WB(E17,"&gt;=",G17)</f>
        <v>&gt;=</v>
      </c>
      <c r="G17" s="21">
        <v>1</v>
      </c>
    </row>
    <row r="18" spans="1:8" ht="15.75" x14ac:dyDescent="0.25">
      <c r="A18" s="20" t="s">
        <v>69</v>
      </c>
      <c r="B18" s="20" t="s">
        <v>10</v>
      </c>
      <c r="C18" s="20" t="s">
        <v>52</v>
      </c>
      <c r="D18" s="17">
        <v>2</v>
      </c>
      <c r="E18" s="17">
        <v>13</v>
      </c>
      <c r="F18" s="7" t="str">
        <f>[1]!WB(E18,"&gt;=",G18)</f>
        <v>&gt;=</v>
      </c>
      <c r="G18" s="21">
        <v>2</v>
      </c>
    </row>
    <row r="19" spans="1:8" ht="15.75" x14ac:dyDescent="0.25">
      <c r="A19" s="20" t="s">
        <v>69</v>
      </c>
      <c r="B19" s="20" t="s">
        <v>10</v>
      </c>
      <c r="C19" s="20" t="s">
        <v>53</v>
      </c>
      <c r="D19" s="17">
        <v>3</v>
      </c>
      <c r="E19" s="17">
        <v>13</v>
      </c>
      <c r="F19" s="7" t="str">
        <f>[1]!WB(E19,"&gt;=",G19)</f>
        <v>&gt;=</v>
      </c>
      <c r="G19" s="21">
        <v>5</v>
      </c>
    </row>
    <row r="20" spans="1:8" ht="15.75" x14ac:dyDescent="0.25">
      <c r="A20" s="20" t="s">
        <v>70</v>
      </c>
      <c r="B20" s="20" t="s">
        <v>72</v>
      </c>
      <c r="C20" s="20" t="s">
        <v>53</v>
      </c>
      <c r="D20" s="17">
        <v>1</v>
      </c>
      <c r="E20" s="17">
        <v>1</v>
      </c>
      <c r="F20" s="7" t="str">
        <f>[1]!WB(E20,"&gt;=",G20)</f>
        <v>=&gt;=</v>
      </c>
      <c r="G20" s="21">
        <v>1</v>
      </c>
      <c r="H20" s="4" t="s">
        <v>142</v>
      </c>
    </row>
    <row r="21" spans="1:8" ht="15.75" x14ac:dyDescent="0.25">
      <c r="A21" s="20" t="s">
        <v>8</v>
      </c>
      <c r="B21" s="20" t="s">
        <v>72</v>
      </c>
      <c r="C21" s="20" t="s">
        <v>52</v>
      </c>
      <c r="D21" s="17">
        <v>5</v>
      </c>
      <c r="E21" s="17">
        <v>16</v>
      </c>
      <c r="F21" s="7" t="str">
        <f>[1]!WB(E21,"&gt;=",G21)</f>
        <v>&gt;=</v>
      </c>
      <c r="G21" s="21">
        <v>3</v>
      </c>
      <c r="H21" s="4" t="s">
        <v>143</v>
      </c>
    </row>
    <row r="22" spans="1:8" ht="15.75" x14ac:dyDescent="0.25">
      <c r="A22" s="20" t="s">
        <v>8</v>
      </c>
      <c r="B22" s="20" t="s">
        <v>72</v>
      </c>
      <c r="C22" s="20" t="s">
        <v>53</v>
      </c>
      <c r="D22" s="17">
        <v>4</v>
      </c>
      <c r="E22" s="17">
        <v>16</v>
      </c>
      <c r="F22" s="7" t="str">
        <f>[1]!WB(E22,"&gt;=",G22)</f>
        <v>&gt;=</v>
      </c>
      <c r="G22" s="21">
        <v>3</v>
      </c>
    </row>
    <row r="23" spans="1:8" ht="15.75" x14ac:dyDescent="0.25">
      <c r="A23" s="20" t="s">
        <v>8</v>
      </c>
      <c r="B23" s="20" t="s">
        <v>73</v>
      </c>
      <c r="C23" s="20" t="s">
        <v>52</v>
      </c>
      <c r="D23" s="17">
        <v>7</v>
      </c>
      <c r="E23" s="17">
        <v>999</v>
      </c>
      <c r="F23" s="7" t="str">
        <f>[1]!WB(E23,"&gt;=",G23)</f>
        <v>&gt;=</v>
      </c>
      <c r="G23" s="21">
        <v>3</v>
      </c>
    </row>
    <row r="24" spans="1:8" ht="15.75" x14ac:dyDescent="0.25">
      <c r="A24" s="20" t="s">
        <v>8</v>
      </c>
      <c r="B24" s="20" t="s">
        <v>73</v>
      </c>
      <c r="C24" s="20" t="s">
        <v>53</v>
      </c>
      <c r="D24" s="17">
        <v>6</v>
      </c>
      <c r="E24" s="17">
        <v>999</v>
      </c>
      <c r="F24" s="7" t="str">
        <f>[1]!WB(E24,"&gt;=",G24)</f>
        <v>&gt;=</v>
      </c>
      <c r="G24" s="21">
        <v>3</v>
      </c>
    </row>
    <row r="25" spans="1:8" ht="15.75" x14ac:dyDescent="0.25">
      <c r="A25" s="20" t="s">
        <v>9</v>
      </c>
      <c r="B25" s="20" t="s">
        <v>72</v>
      </c>
      <c r="C25" s="20" t="s">
        <v>52</v>
      </c>
      <c r="D25" s="17">
        <v>9</v>
      </c>
      <c r="E25" s="17">
        <v>999</v>
      </c>
      <c r="F25" s="7" t="str">
        <f>[1]!WB(E25,"&gt;=",G25)</f>
        <v>&gt;=</v>
      </c>
      <c r="G25" s="21">
        <v>0</v>
      </c>
    </row>
    <row r="26" spans="1:8" ht="15.75" x14ac:dyDescent="0.25">
      <c r="A26" s="20" t="s">
        <v>9</v>
      </c>
      <c r="B26" s="20" t="s">
        <v>72</v>
      </c>
      <c r="C26" s="20" t="s">
        <v>53</v>
      </c>
      <c r="D26" s="17">
        <v>9</v>
      </c>
      <c r="E26" s="17">
        <v>999</v>
      </c>
      <c r="F26" s="7" t="str">
        <f>[1]!WB(E26,"&gt;=",G26)</f>
        <v>&gt;=</v>
      </c>
      <c r="G26" s="21">
        <v>0</v>
      </c>
    </row>
    <row r="27" spans="1:8" ht="15.75" x14ac:dyDescent="0.25">
      <c r="A27" s="20" t="s">
        <v>9</v>
      </c>
      <c r="B27" s="20" t="s">
        <v>73</v>
      </c>
      <c r="C27" s="20" t="s">
        <v>52</v>
      </c>
      <c r="D27" s="17">
        <v>6</v>
      </c>
      <c r="E27" s="17">
        <v>18</v>
      </c>
      <c r="F27" s="7" t="str">
        <f>[1]!WB(E27,"&gt;=",G27)</f>
        <v>&gt;=</v>
      </c>
      <c r="G27" s="21">
        <v>2</v>
      </c>
    </row>
    <row r="28" spans="1:8" ht="15.75" x14ac:dyDescent="0.25">
      <c r="A28" s="20" t="s">
        <v>9</v>
      </c>
      <c r="B28" s="20" t="s">
        <v>73</v>
      </c>
      <c r="C28" s="20" t="s">
        <v>53</v>
      </c>
      <c r="D28" s="17">
        <v>8</v>
      </c>
      <c r="E28" s="17">
        <v>18</v>
      </c>
      <c r="F28" s="7" t="str">
        <f>[1]!WB(E28,"&gt;=",G28)</f>
        <v>&gt;=</v>
      </c>
      <c r="G28" s="21">
        <v>1</v>
      </c>
    </row>
    <row r="29" spans="1:8" ht="15.75" x14ac:dyDescent="0.25">
      <c r="A29" s="20" t="s">
        <v>9</v>
      </c>
      <c r="B29" s="20" t="s">
        <v>74</v>
      </c>
      <c r="C29" s="20" t="s">
        <v>52</v>
      </c>
      <c r="D29" s="17">
        <v>7</v>
      </c>
      <c r="E29" s="17">
        <v>14</v>
      </c>
      <c r="F29" s="7" t="str">
        <f>[1]!WB(E29,"&gt;=",G29)</f>
        <v>&gt;=</v>
      </c>
      <c r="G29" s="21">
        <v>4</v>
      </c>
    </row>
    <row r="30" spans="1:8" ht="15.75" x14ac:dyDescent="0.25">
      <c r="A30" s="20" t="s">
        <v>9</v>
      </c>
      <c r="B30" s="20" t="s">
        <v>74</v>
      </c>
      <c r="C30" s="20" t="s">
        <v>53</v>
      </c>
      <c r="D30" s="17">
        <v>8</v>
      </c>
      <c r="E30" s="17">
        <v>14</v>
      </c>
      <c r="F30" s="7" t="str">
        <f>[1]!WB(E30,"&gt;=",G30)</f>
        <v>&gt;=</v>
      </c>
      <c r="G30" s="21">
        <v>0</v>
      </c>
    </row>
    <row r="31" spans="1:8" ht="15.75" x14ac:dyDescent="0.25">
      <c r="A31" s="20" t="s">
        <v>9</v>
      </c>
      <c r="B31" s="20" t="s">
        <v>10</v>
      </c>
      <c r="C31" s="20" t="s">
        <v>52</v>
      </c>
      <c r="D31" s="17">
        <v>5</v>
      </c>
      <c r="E31" s="17">
        <v>15</v>
      </c>
      <c r="F31" s="7" t="str">
        <f>[1]!WB(E31,"&gt;=",G31)</f>
        <v>&gt;=</v>
      </c>
      <c r="G31" s="21">
        <v>0</v>
      </c>
      <c r="H31" s="4" t="s">
        <v>144</v>
      </c>
    </row>
    <row r="32" spans="1:8" ht="15.75" x14ac:dyDescent="0.25">
      <c r="A32" s="20" t="s">
        <v>10</v>
      </c>
      <c r="B32" s="20" t="s">
        <v>73</v>
      </c>
      <c r="C32" s="20" t="s">
        <v>52</v>
      </c>
      <c r="D32" s="17">
        <v>8</v>
      </c>
      <c r="E32" s="17">
        <v>999</v>
      </c>
      <c r="F32" s="7" t="str">
        <f>[1]!WB(E32,"&gt;=",G32)</f>
        <v>&gt;=</v>
      </c>
      <c r="G32" s="21">
        <v>0</v>
      </c>
      <c r="H32" s="4" t="s">
        <v>145</v>
      </c>
    </row>
    <row r="33" spans="1:7" ht="15.75" x14ac:dyDescent="0.25">
      <c r="A33" s="20" t="s">
        <v>10</v>
      </c>
      <c r="B33" s="20" t="s">
        <v>73</v>
      </c>
      <c r="C33" s="20" t="s">
        <v>53</v>
      </c>
      <c r="D33" s="17">
        <v>7</v>
      </c>
      <c r="E33" s="17">
        <v>999</v>
      </c>
      <c r="F33" s="7" t="str">
        <f>[1]!WB(E33,"&gt;=",G33)</f>
        <v>&gt;=</v>
      </c>
      <c r="G33" s="21">
        <v>0</v>
      </c>
    </row>
    <row r="34" spans="1:7" ht="15.75" x14ac:dyDescent="0.25">
      <c r="A34" s="20" t="s">
        <v>10</v>
      </c>
      <c r="B34" s="20" t="s">
        <v>74</v>
      </c>
      <c r="C34" s="20" t="s">
        <v>52</v>
      </c>
      <c r="D34" s="17">
        <v>7</v>
      </c>
      <c r="E34" s="17">
        <v>999</v>
      </c>
      <c r="F34" s="7" t="str">
        <f>[1]!WB(E34,"&gt;=",G34)</f>
        <v>&gt;=</v>
      </c>
      <c r="G34" s="21">
        <v>0</v>
      </c>
    </row>
    <row r="35" spans="1:7" ht="15.75" x14ac:dyDescent="0.25">
      <c r="A35" s="20" t="s">
        <v>10</v>
      </c>
      <c r="B35" s="20" t="s">
        <v>74</v>
      </c>
      <c r="C35" s="20" t="s">
        <v>53</v>
      </c>
      <c r="D35" s="17">
        <v>6</v>
      </c>
      <c r="E35" s="17">
        <v>999</v>
      </c>
      <c r="F35" s="7" t="str">
        <f>[1]!WB(E35,"&gt;=",G35)</f>
        <v>&gt;=</v>
      </c>
      <c r="G35" s="21">
        <v>3</v>
      </c>
    </row>
    <row r="36" spans="1:7" ht="15.75" x14ac:dyDescent="0.25">
      <c r="A36" s="20" t="s">
        <v>10</v>
      </c>
      <c r="B36" s="20" t="s">
        <v>75</v>
      </c>
      <c r="C36" s="20" t="s">
        <v>52</v>
      </c>
      <c r="D36" s="17">
        <v>4</v>
      </c>
      <c r="E36" s="17">
        <v>10</v>
      </c>
      <c r="F36" s="7" t="str">
        <f>[1]!WB(E36,"&gt;=",G36)</f>
        <v>&gt;=</v>
      </c>
      <c r="G36" s="21">
        <v>2</v>
      </c>
    </row>
    <row r="37" spans="1:7" ht="15.75" x14ac:dyDescent="0.25">
      <c r="A37" s="20" t="s">
        <v>10</v>
      </c>
      <c r="B37" s="20" t="s">
        <v>75</v>
      </c>
      <c r="C37" s="20" t="s">
        <v>53</v>
      </c>
      <c r="D37" s="17">
        <v>5</v>
      </c>
      <c r="E37" s="17">
        <v>10</v>
      </c>
      <c r="F37" s="7" t="str">
        <f>[1]!WB(E37,"&gt;=",G37)</f>
        <v>&gt;=</v>
      </c>
      <c r="G37" s="21">
        <v>2</v>
      </c>
    </row>
    <row r="38" spans="1:7" ht="15.75" x14ac:dyDescent="0.25">
      <c r="A38" s="20" t="s">
        <v>57</v>
      </c>
      <c r="B38" s="20" t="s">
        <v>57</v>
      </c>
      <c r="C38" s="20" t="s">
        <v>59</v>
      </c>
      <c r="D38" s="17">
        <v>0</v>
      </c>
      <c r="E38" s="17">
        <v>0</v>
      </c>
      <c r="F38" s="7" t="str">
        <f>[1]!WB(E38,"&gt;=",G38)</f>
        <v>=&gt;=</v>
      </c>
      <c r="G38" s="21">
        <v>0</v>
      </c>
    </row>
    <row r="39" spans="1:7" ht="13.5" customHeight="1" x14ac:dyDescent="0.2"/>
    <row r="40" spans="1:7" x14ac:dyDescent="0.2">
      <c r="A40" t="s">
        <v>11</v>
      </c>
    </row>
    <row r="41" spans="1:7" x14ac:dyDescent="0.2">
      <c r="A41" t="s">
        <v>22</v>
      </c>
    </row>
    <row r="42" spans="1:7" x14ac:dyDescent="0.2">
      <c r="A42" t="s">
        <v>4</v>
      </c>
    </row>
    <row r="43" spans="1:7" x14ac:dyDescent="0.2">
      <c r="A43" t="s">
        <v>2</v>
      </c>
    </row>
    <row r="44" spans="1:7" x14ac:dyDescent="0.2">
      <c r="A44" t="s">
        <v>3</v>
      </c>
    </row>
    <row r="45" spans="1:7" x14ac:dyDescent="0.2">
      <c r="A45" t="s">
        <v>21</v>
      </c>
    </row>
    <row r="46" spans="1:7" x14ac:dyDescent="0.2">
      <c r="A46" t="s">
        <v>4</v>
      </c>
    </row>
    <row r="47" spans="1:7" x14ac:dyDescent="0.2">
      <c r="A47" t="s">
        <v>6</v>
      </c>
    </row>
    <row r="48" spans="1:7" x14ac:dyDescent="0.2">
      <c r="B48" t="s">
        <v>7</v>
      </c>
    </row>
    <row r="49" spans="1:2" x14ac:dyDescent="0.2">
      <c r="A49" s="3" t="s">
        <v>67</v>
      </c>
    </row>
    <row r="50" spans="1:2" x14ac:dyDescent="0.2">
      <c r="A50" t="s">
        <v>20</v>
      </c>
    </row>
    <row r="51" spans="1:2" x14ac:dyDescent="0.2">
      <c r="A51" t="s">
        <v>24</v>
      </c>
    </row>
    <row r="52" spans="1:2" x14ac:dyDescent="0.2">
      <c r="A52" t="s">
        <v>23</v>
      </c>
    </row>
    <row r="53" spans="1:2" x14ac:dyDescent="0.2">
      <c r="B53" t="s">
        <v>7</v>
      </c>
    </row>
    <row r="55" spans="1:2" ht="15" x14ac:dyDescent="0.2">
      <c r="A55" s="2" t="s">
        <v>140</v>
      </c>
    </row>
    <row r="56" spans="1:2" ht="15" x14ac:dyDescent="0.2">
      <c r="A56" s="2" t="s">
        <v>141</v>
      </c>
    </row>
    <row r="58" spans="1:2" ht="15" x14ac:dyDescent="0.2">
      <c r="A58" s="2" t="s">
        <v>29</v>
      </c>
    </row>
    <row r="59" spans="1:2" ht="15" x14ac:dyDescent="0.2">
      <c r="A59" s="2" t="s">
        <v>30</v>
      </c>
    </row>
  </sheetData>
  <phoneticPr fontId="0" type="noConversion"/>
  <pageMargins left="0.75" right="0.75" top="1" bottom="1" header="0.5" footer="0.5"/>
  <pageSetup orientation="portrait" horizontalDpi="4294967293" verticalDpi="36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WB! Status</vt:lpstr>
      <vt:lpstr>Intro</vt:lpstr>
      <vt:lpstr>Location</vt:lpstr>
      <vt:lpstr>LxS</vt:lpstr>
      <vt:lpstr>LxL</vt:lpstr>
      <vt:lpstr>LxLxS</vt:lpstr>
      <vt:lpstr>FlowN2N</vt:lpstr>
      <vt:lpstr>FromNode</vt:lpstr>
      <vt:lpstr>ToNode</vt:lpstr>
      <vt:lpstr>WBMIN</vt:lpstr>
    </vt:vector>
  </TitlesOfParts>
  <Company>LINDO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</dc:creator>
  <cp:lastModifiedBy>El Ess</cp:lastModifiedBy>
  <cp:lastPrinted>2020-06-05T13:43:00Z</cp:lastPrinted>
  <dcterms:created xsi:type="dcterms:W3CDTF">1998-01-15T04:43:47Z</dcterms:created>
  <dcterms:modified xsi:type="dcterms:W3CDTF">2023-11-22T02:22:08Z</dcterms:modified>
</cp:coreProperties>
</file>