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6F514A3E-52C6-433C-8D06-F4EB900A1DFF}" xr6:coauthVersionLast="45" xr6:coauthVersionMax="45" xr10:uidLastSave="{00000000-0000-0000-0000-000000000000}"/>
  <bookViews>
    <workbookView xWindow="345" yWindow="360" windowWidth="23055" windowHeight="13680" activeTab="1" xr2:uid="{CBF52216-C751-4463-B8A1-D323E10FB542}"/>
  </bookViews>
  <sheets>
    <sheet name="WB! Status" sheetId="24" r:id="rId1"/>
    <sheet name="Model" sheetId="1" r:id="rId2"/>
  </sheets>
  <externalReferences>
    <externalReference r:id="rId3"/>
  </externalReferences>
  <definedNames>
    <definedName name="WBBINChuzStartYr">Model!$H$11:$W$15</definedName>
    <definedName name="WBMAX">Model!$G$26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5" i="1" l="1"/>
  <c r="V25" i="1" s="1"/>
  <c r="W25" i="1" s="1"/>
  <c r="E13" i="1" l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G13" i="1"/>
  <c r="D13" i="1"/>
  <c r="E15" i="1" l="1"/>
  <c r="E14" i="1"/>
  <c r="E12" i="1"/>
  <c r="E11" i="1"/>
  <c r="D12" i="1"/>
  <c r="D11" i="1"/>
  <c r="D15" i="1"/>
  <c r="D14" i="1"/>
  <c r="I25" i="1" l="1"/>
  <c r="J25" i="1" s="1"/>
  <c r="K25" i="1" s="1"/>
  <c r="L25" i="1" s="1"/>
  <c r="M25" i="1" s="1"/>
  <c r="N25" i="1" s="1"/>
  <c r="O25" i="1" s="1"/>
  <c r="P25" i="1" s="1"/>
  <c r="Q25" i="1" s="1"/>
  <c r="R25" i="1" s="1"/>
  <c r="S25" i="1" s="1"/>
  <c r="T25" i="1" s="1"/>
  <c r="H25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W18" i="1"/>
  <c r="V18" i="1"/>
  <c r="U18" i="1"/>
  <c r="T18" i="1"/>
  <c r="S18" i="1"/>
  <c r="R18" i="1"/>
  <c r="Q18" i="1"/>
  <c r="Q24" i="1" s="1"/>
  <c r="P18" i="1"/>
  <c r="O18" i="1"/>
  <c r="N18" i="1"/>
  <c r="N24" i="1" s="1"/>
  <c r="M18" i="1"/>
  <c r="L18" i="1"/>
  <c r="K18" i="1"/>
  <c r="J18" i="1"/>
  <c r="I18" i="1"/>
  <c r="I24" i="1" s="1"/>
  <c r="H18" i="1"/>
  <c r="H24" i="1" s="1"/>
  <c r="G19" i="1"/>
  <c r="G15" i="1"/>
  <c r="G22" i="1" s="1"/>
  <c r="G14" i="1"/>
  <c r="G21" i="1" s="1"/>
  <c r="G12" i="1"/>
  <c r="G11" i="1"/>
  <c r="G18" i="1" s="1"/>
  <c r="I3" i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N30" i="1"/>
  <c r="Q30" i="1"/>
  <c r="H30" i="1"/>
  <c r="I30" i="1"/>
  <c r="V24" i="1" l="1"/>
  <c r="O24" i="1"/>
  <c r="J24" i="1"/>
  <c r="W24" i="1"/>
  <c r="P24" i="1"/>
  <c r="K24" i="1"/>
  <c r="R24" i="1"/>
  <c r="T24" i="1"/>
  <c r="L24" i="1"/>
  <c r="S24" i="1"/>
  <c r="U24" i="1"/>
  <c r="M24" i="1"/>
  <c r="K30" i="1"/>
  <c r="O30" i="1"/>
  <c r="J30" i="1"/>
  <c r="R30" i="1"/>
  <c r="M30" i="1"/>
  <c r="V30" i="1"/>
  <c r="S30" i="1"/>
  <c r="U30" i="1"/>
  <c r="P30" i="1"/>
  <c r="T30" i="1"/>
  <c r="W30" i="1"/>
  <c r="L30" i="1"/>
  <c r="G26" i="1" l="1"/>
</calcChain>
</file>

<file path=xl/sharedStrings.xml><?xml version="1.0" encoding="utf-8"?>
<sst xmlns="http://schemas.openxmlformats.org/spreadsheetml/2006/main" count="79" uniqueCount="74">
  <si>
    <t>We have a set of projects, each with a given set of cash flows.</t>
  </si>
  <si>
    <t>various constraints on what combinations of projects</t>
  </si>
  <si>
    <t>can start when.</t>
  </si>
  <si>
    <t>Project</t>
  </si>
  <si>
    <t>A</t>
  </si>
  <si>
    <t>B</t>
  </si>
  <si>
    <t>C</t>
  </si>
  <si>
    <t>D</t>
  </si>
  <si>
    <t>Cash Flow if started in Period 1</t>
  </si>
  <si>
    <t>Total cash flow in period:</t>
  </si>
  <si>
    <t>&lt;&lt;-- Interest rate</t>
  </si>
  <si>
    <t>Discount factor:</t>
  </si>
  <si>
    <t>NPV, to be maximized:</t>
  </si>
  <si>
    <t>Here are some example application specific constraints:</t>
  </si>
  <si>
    <t>Constraint: Total cash flow in period cannot be more negative than budget:</t>
  </si>
  <si>
    <t>&lt;&lt;-- Budget</t>
  </si>
  <si>
    <t xml:space="preserve"> What'sBest!® 16.0.2.5 (Aug 20, 2019) - Lib.:12.0.3977.188 - 64-bit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</si>
  <si>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</si>
  <si>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</si>
  <si>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</si>
  <si>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</si>
  <si>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Continuous                     0</t>
  </si>
  <si>
    <t xml:space="preserve">         Free                           0</t>
  </si>
  <si>
    <t xml:space="preserve">     Strings                            0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</si>
  <si>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</si>
  <si>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</si>
  <si>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</si>
  <si>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</si>
  <si>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</si>
  <si>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</si>
  <si>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</si>
  <si>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</si>
  <si>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</si>
  <si>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</si>
  <si>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</si>
  <si>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</si>
  <si>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</si>
  <si>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</si>
  <si>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</si>
  <si>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</si>
  <si>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</si>
  <si>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</si>
  <si>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</si>
  <si>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</si>
  <si>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</si>
  <si>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</si>
  <si>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End of Report</t>
  </si>
  <si>
    <t xml:space="preserve"> DATE GENERATED:</t>
  </si>
  <si>
    <t xml:space="preserve">GLOBALLY OPTIMAL  </t>
  </si>
  <si>
    <t xml:space="preserve">   WBBIN Range:   Detected</t>
  </si>
  <si>
    <t>Can do project</t>
  </si>
  <si>
    <t>at most once.</t>
  </si>
  <si>
    <t>used?</t>
  </si>
  <si>
    <t>E</t>
  </si>
  <si>
    <t xml:space="preserve">     Numerics                         306</t>
  </si>
  <si>
    <t xml:space="preserve">   Total Cells                        327</t>
  </si>
  <si>
    <t xml:space="preserve">       Formulas                       102</t>
  </si>
  <si>
    <t xml:space="preserve">     Constraints                       21         Unlimited</t>
  </si>
  <si>
    <t>Periods</t>
  </si>
  <si>
    <t>so as to Maximize Net present value,  subject to</t>
  </si>
  <si>
    <t xml:space="preserve">When should we start each project? </t>
  </si>
  <si>
    <r>
      <t>Project Start Planning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>!</t>
    </r>
  </si>
  <si>
    <t>Fix at 0 if do not allow start after specific period.</t>
  </si>
  <si>
    <t xml:space="preserve">       Adjustables                     55         Unlimited</t>
  </si>
  <si>
    <t xml:space="preserve">         Integers/Binaries            0/55        Unlimited</t>
  </si>
  <si>
    <t xml:space="preserve">       Constants                      149</t>
  </si>
  <si>
    <t xml:space="preserve">   Coefficients                       779</t>
  </si>
  <si>
    <t>Shifted Cash Flows based on start period. (This formula is tedious, but need enter only initially, then copy)</t>
  </si>
  <si>
    <t>Decision variables.   A "1" appears in the period in which project starts.</t>
  </si>
  <si>
    <t xml:space="preserve">   Minimum coefficient value:        0.18690715018667  on Model!T24</t>
  </si>
  <si>
    <t xml:space="preserve">   Minimum coefficient in formula:   Model!G26</t>
  </si>
  <si>
    <t xml:space="preserve">   Maximum coefficient value:        12  on Model!H14</t>
  </si>
  <si>
    <t xml:space="preserve">   Maximum coefficient in formula:   Model!H21</t>
  </si>
  <si>
    <t>Keywords: Multi-period, Project planning;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</si>
</sst>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;\-0;;@"/>
    <numFmt numFmtId="165" formatCode="#,##0.0##############"/>
    <numFmt numFmtId="166" formatCode="mmm\ dd\,\ yyyy"/>
    <numFmt numFmtId="167" formatCode="hh:mm\ AM/PM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7">
    <xf numFmtId="0" fontId="0" fillId="0" borderId="0" xfId="0"/>
    <xf numFmtId="0" fontId="0" fillId="2" borderId="1" xfId="1" applyFont="1"/>
    <xf numFmtId="0" fontId="0" fillId="2" borderId="1" xfId="1" applyFont="1" applyAlignment="1">
      <alignment horizontal="right"/>
    </xf>
    <xf numFmtId="0" fontId="0" fillId="0" borderId="0" xfId="0" applyAlignment="1">
      <alignment horizontal="right"/>
    </xf>
    <xf numFmtId="164" fontId="2" fillId="0" borderId="0" xfId="2" applyNumberFormat="1" applyFont="1" applyProtection="1">
      <protection locked="0"/>
    </xf>
    <xf numFmtId="0" fontId="1" fillId="3" borderId="0" xfId="3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/>
    <xf numFmtId="166" fontId="3" fillId="0" borderId="0" xfId="0" applyNumberFormat="1" applyFont="1" applyAlignment="1">
      <alignment horizontal="left"/>
    </xf>
    <xf numFmtId="167" fontId="3" fillId="0" borderId="0" xfId="0" applyNumberFormat="1" applyFont="1" applyAlignment="1">
      <alignment horizontal="left"/>
    </xf>
    <xf numFmtId="0" fontId="4" fillId="0" borderId="0" xfId="0" applyFont="1"/>
    <xf numFmtId="165" fontId="3" fillId="0" borderId="0" xfId="0" applyNumberFormat="1" applyFont="1" applyAlignment="1">
      <alignment horizontal="left"/>
    </xf>
    <xf numFmtId="164" fontId="0" fillId="0" borderId="0" xfId="0" applyNumberFormat="1"/>
    <xf numFmtId="0" fontId="5" fillId="0" borderId="0" xfId="0" applyFont="1"/>
    <xf numFmtId="0" fontId="0" fillId="0" borderId="0" xfId="0" applyFont="1" applyFill="1" applyAlignment="1"/>
    <xf numFmtId="0" fontId="7" fillId="0" borderId="0" xfId="0" applyFont="1" applyAlignment="1">
      <alignment horizontal="right"/>
    </xf>
    <xf numFmtId="0" fontId="7" fillId="0" borderId="0" xfId="0" applyFont="1"/>
  </cellXfs>
  <cellStyles count="4">
    <cellStyle name="Adjustable" xfId="2" xr:uid="{A6ABAC69-D8EC-45C6-93AC-6943FC5036F2}"/>
    <cellStyle name="Best" xfId="3" xr:uid="{5AD7245F-3561-4FE4-B5A2-EA78FB9DA9F8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ABF14-ECAE-4067-913E-1A10228F46FB}">
  <dimension ref="A1:C61"/>
  <sheetViews>
    <sheetView showGridLines="0" topLeftCell="A9" workbookViewId="0"/>
  </sheetViews>
  <sheetFormatPr defaultRowHeight="15" x14ac:dyDescent="0.25"/>
  <cols>
    <col min="1" max="3" width="30.7109375" customWidth="1"/>
  </cols>
  <sheetData>
    <row r="1" spans="1:3" x14ac:dyDescent="0.25">
      <c r="A1" s="7" t="s">
        <v>16</v>
      </c>
      <c r="B1" s="7"/>
      <c r="C1" s="7"/>
    </row>
    <row r="2" spans="1:3" x14ac:dyDescent="0.25">
      <c r="A2" s="7" t="s">
        <v>17</v>
      </c>
      <c r="B2" s="7"/>
      <c r="C2" s="7"/>
    </row>
    <row r="3" spans="1:3" x14ac:dyDescent="0.25">
      <c r="A3" s="7"/>
      <c r="B3" s="7"/>
      <c r="C3" s="7"/>
    </row>
    <row r="4" spans="1:3" x14ac:dyDescent="0.25">
      <c r="A4" s="7" t="s">
        <v>47</v>
      </c>
      <c r="B4" s="8">
        <v>43858.487488425926</v>
      </c>
      <c r="C4" s="9">
        <v>43858.487488425926</v>
      </c>
    </row>
    <row r="5" spans="1:3" x14ac:dyDescent="0.25">
      <c r="A5" s="7"/>
      <c r="B5" s="7"/>
      <c r="C5" s="7"/>
    </row>
    <row r="6" spans="1:3" x14ac:dyDescent="0.25">
      <c r="A6" s="7"/>
      <c r="B6" s="7"/>
      <c r="C6" s="7"/>
    </row>
    <row r="7" spans="1:3" x14ac:dyDescent="0.25">
      <c r="A7" s="7" t="s">
        <v>18</v>
      </c>
      <c r="B7" s="7"/>
      <c r="C7" s="7"/>
    </row>
    <row r="8" spans="1:3" x14ac:dyDescent="0.25">
      <c r="A8" s="7"/>
      <c r="B8" s="7"/>
      <c r="C8" s="7"/>
    </row>
    <row r="9" spans="1:3" x14ac:dyDescent="0.25">
      <c r="A9" s="7" t="s">
        <v>19</v>
      </c>
      <c r="B9" s="7"/>
      <c r="C9" s="7"/>
    </row>
    <row r="10" spans="1:3" x14ac:dyDescent="0.25">
      <c r="A10" s="7" t="s">
        <v>20</v>
      </c>
      <c r="B10" s="7"/>
      <c r="C10" s="7"/>
    </row>
    <row r="11" spans="1:3" x14ac:dyDescent="0.25">
      <c r="A11" s="7" t="s">
        <v>55</v>
      </c>
      <c r="B11" s="7"/>
      <c r="C11" s="7"/>
    </row>
    <row r="12" spans="1:3" x14ac:dyDescent="0.25">
      <c r="A12" s="7" t="s">
        <v>54</v>
      </c>
      <c r="B12" s="7"/>
      <c r="C12" s="7"/>
    </row>
    <row r="13" spans="1:3" x14ac:dyDescent="0.25">
      <c r="A13" s="7" t="s">
        <v>63</v>
      </c>
      <c r="B13" s="7"/>
      <c r="C13" s="7"/>
    </row>
    <row r="14" spans="1:3" x14ac:dyDescent="0.25">
      <c r="A14" s="7" t="s">
        <v>21</v>
      </c>
      <c r="B14" s="7"/>
      <c r="C14" s="7"/>
    </row>
    <row r="15" spans="1:3" x14ac:dyDescent="0.25">
      <c r="A15" s="7" t="s">
        <v>22</v>
      </c>
      <c r="B15" s="7"/>
      <c r="C15" s="7"/>
    </row>
    <row r="16" spans="1:3" x14ac:dyDescent="0.25">
      <c r="A16" s="7" t="s">
        <v>64</v>
      </c>
      <c r="B16" s="7"/>
      <c r="C16" s="7"/>
    </row>
    <row r="17" spans="1:3" x14ac:dyDescent="0.25">
      <c r="A17" s="7" t="s">
        <v>65</v>
      </c>
      <c r="B17" s="7"/>
      <c r="C17" s="7"/>
    </row>
    <row r="18" spans="1:3" x14ac:dyDescent="0.25">
      <c r="A18" s="7" t="s">
        <v>56</v>
      </c>
      <c r="B18" s="7"/>
      <c r="C18" s="7"/>
    </row>
    <row r="19" spans="1:3" x14ac:dyDescent="0.25">
      <c r="A19" s="7" t="s">
        <v>23</v>
      </c>
      <c r="B19" s="7"/>
      <c r="C19" s="7"/>
    </row>
    <row r="20" spans="1:3" x14ac:dyDescent="0.25">
      <c r="A20" s="7" t="s">
        <v>57</v>
      </c>
      <c r="B20" s="7"/>
      <c r="C20" s="7"/>
    </row>
    <row r="21" spans="1:3" x14ac:dyDescent="0.25">
      <c r="A21" s="7" t="s">
        <v>24</v>
      </c>
      <c r="B21" s="7"/>
      <c r="C21" s="7"/>
    </row>
    <row r="22" spans="1:3" x14ac:dyDescent="0.25">
      <c r="A22" s="7" t="s">
        <v>66</v>
      </c>
      <c r="B22" s="7"/>
      <c r="C22" s="7"/>
    </row>
    <row r="23" spans="1:3" x14ac:dyDescent="0.25">
      <c r="A23" s="7"/>
      <c r="B23" s="7"/>
      <c r="C23" s="7"/>
    </row>
    <row r="24" spans="1:3" x14ac:dyDescent="0.25">
      <c r="A24" s="7" t="s">
        <v>69</v>
      </c>
      <c r="B24" s="7"/>
      <c r="C24" s="7"/>
    </row>
    <row r="25" spans="1:3" x14ac:dyDescent="0.25">
      <c r="A25" s="7" t="s">
        <v>70</v>
      </c>
      <c r="B25" s="7"/>
      <c r="C25" s="7"/>
    </row>
    <row r="26" spans="1:3" x14ac:dyDescent="0.25">
      <c r="A26" s="7" t="s">
        <v>71</v>
      </c>
      <c r="B26" s="7"/>
      <c r="C26" s="7"/>
    </row>
    <row r="27" spans="1:3" x14ac:dyDescent="0.25">
      <c r="A27" s="7" t="s">
        <v>72</v>
      </c>
      <c r="B27" s="7"/>
      <c r="C27" s="7"/>
    </row>
    <row r="28" spans="1:3" x14ac:dyDescent="0.25">
      <c r="A28" s="7"/>
      <c r="B28" s="7"/>
      <c r="C28" s="7"/>
    </row>
    <row r="29" spans="1:3" x14ac:dyDescent="0.25">
      <c r="A29" s="7" t="s">
        <v>25</v>
      </c>
      <c r="B29" s="7" t="s">
        <v>26</v>
      </c>
      <c r="C29" s="7"/>
    </row>
    <row r="30" spans="1:3" x14ac:dyDescent="0.25">
      <c r="A30" s="7"/>
      <c r="B30" s="7"/>
      <c r="C30" s="7"/>
    </row>
    <row r="31" spans="1:3" x14ac:dyDescent="0.25">
      <c r="A31" s="7" t="s">
        <v>27</v>
      </c>
      <c r="B31" s="10" t="s">
        <v>48</v>
      </c>
      <c r="C31" s="7"/>
    </row>
    <row r="32" spans="1:3" x14ac:dyDescent="0.25">
      <c r="A32" s="7"/>
      <c r="B32" s="7"/>
      <c r="C32" s="7"/>
    </row>
    <row r="33" spans="1:3" x14ac:dyDescent="0.25">
      <c r="A33" s="7" t="s">
        <v>28</v>
      </c>
      <c r="B33" s="11">
        <v>20.934463660597</v>
      </c>
      <c r="C33" s="7"/>
    </row>
    <row r="34" spans="1:3" x14ac:dyDescent="0.25">
      <c r="A34" s="7"/>
      <c r="B34" s="7"/>
      <c r="C34" s="7"/>
    </row>
    <row r="35" spans="1:3" x14ac:dyDescent="0.25">
      <c r="A35" s="7" t="s">
        <v>29</v>
      </c>
      <c r="B35" s="11">
        <v>20.934463660597</v>
      </c>
      <c r="C35" s="7"/>
    </row>
    <row r="36" spans="1:3" x14ac:dyDescent="0.25">
      <c r="A36" s="7"/>
      <c r="B36" s="7"/>
      <c r="C36" s="7"/>
    </row>
    <row r="37" spans="1:3" x14ac:dyDescent="0.25">
      <c r="A37" s="7" t="s">
        <v>30</v>
      </c>
      <c r="B37" s="11">
        <v>1.0000000000000001E-5</v>
      </c>
      <c r="C37" s="7"/>
    </row>
    <row r="38" spans="1:3" x14ac:dyDescent="0.25">
      <c r="A38" s="7"/>
      <c r="B38" s="7"/>
      <c r="C38" s="7"/>
    </row>
    <row r="39" spans="1:3" x14ac:dyDescent="0.25">
      <c r="A39" s="7" t="s">
        <v>31</v>
      </c>
      <c r="B39" s="11">
        <v>8.8817841970012997E-16</v>
      </c>
      <c r="C39" s="7"/>
    </row>
    <row r="40" spans="1:3" x14ac:dyDescent="0.25">
      <c r="A40" s="7"/>
      <c r="B40" s="7"/>
      <c r="C40" s="7"/>
    </row>
    <row r="41" spans="1:3" x14ac:dyDescent="0.25">
      <c r="A41" s="7" t="s">
        <v>32</v>
      </c>
      <c r="B41" s="7" t="s">
        <v>33</v>
      </c>
      <c r="C41" s="7"/>
    </row>
    <row r="42" spans="1:3" x14ac:dyDescent="0.25">
      <c r="A42" s="7"/>
      <c r="B42" s="7"/>
      <c r="C42" s="7"/>
    </row>
    <row r="43" spans="1:3" x14ac:dyDescent="0.25">
      <c r="A43" s="7" t="s">
        <v>34</v>
      </c>
      <c r="B43" s="7" t="s">
        <v>35</v>
      </c>
      <c r="C43" s="7"/>
    </row>
    <row r="44" spans="1:3" x14ac:dyDescent="0.25">
      <c r="A44" s="7"/>
      <c r="B44" s="7"/>
      <c r="C44" s="7"/>
    </row>
    <row r="45" spans="1:3" x14ac:dyDescent="0.25">
      <c r="A45" s="7" t="s">
        <v>36</v>
      </c>
      <c r="B45" s="11">
        <v>129</v>
      </c>
      <c r="C45" s="7"/>
    </row>
    <row r="46" spans="1:3" x14ac:dyDescent="0.25">
      <c r="A46" s="7"/>
      <c r="B46" s="7"/>
      <c r="C46" s="7"/>
    </row>
    <row r="47" spans="1:3" x14ac:dyDescent="0.25">
      <c r="A47" s="7" t="s">
        <v>37</v>
      </c>
      <c r="B47" s="11">
        <v>0</v>
      </c>
      <c r="C47" s="7"/>
    </row>
    <row r="48" spans="1:3" x14ac:dyDescent="0.25">
      <c r="A48" s="7"/>
      <c r="B48" s="7"/>
      <c r="C48" s="7"/>
    </row>
    <row r="49" spans="1:3" x14ac:dyDescent="0.25">
      <c r="A49" s="7" t="s">
        <v>38</v>
      </c>
      <c r="B49" s="11">
        <v>0</v>
      </c>
      <c r="C49" s="7"/>
    </row>
    <row r="50" spans="1:3" x14ac:dyDescent="0.25">
      <c r="A50" s="7"/>
      <c r="B50" s="7"/>
      <c r="C50" s="7"/>
    </row>
    <row r="51" spans="1:3" x14ac:dyDescent="0.25">
      <c r="A51" s="7" t="s">
        <v>39</v>
      </c>
      <c r="B51" s="7" t="s">
        <v>40</v>
      </c>
      <c r="C51" s="7"/>
    </row>
    <row r="52" spans="1:3" x14ac:dyDescent="0.25">
      <c r="A52" s="7" t="s">
        <v>41</v>
      </c>
      <c r="B52" s="7" t="s">
        <v>40</v>
      </c>
      <c r="C52" s="7"/>
    </row>
    <row r="53" spans="1:3" x14ac:dyDescent="0.25">
      <c r="A53" s="7" t="s">
        <v>42</v>
      </c>
      <c r="B53" s="7" t="s">
        <v>40</v>
      </c>
      <c r="C53" s="7"/>
    </row>
    <row r="54" spans="1:3" x14ac:dyDescent="0.25">
      <c r="A54" s="7" t="s">
        <v>43</v>
      </c>
      <c r="B54" s="7" t="s">
        <v>40</v>
      </c>
      <c r="C54" s="7"/>
    </row>
    <row r="55" spans="1:3" x14ac:dyDescent="0.25">
      <c r="A55" s="7" t="s">
        <v>44</v>
      </c>
      <c r="B55" s="7" t="s">
        <v>40</v>
      </c>
      <c r="C55" s="7"/>
    </row>
    <row r="56" spans="1:3" x14ac:dyDescent="0.25">
      <c r="A56" s="7"/>
      <c r="B56" s="7"/>
      <c r="C56" s="7"/>
    </row>
    <row r="57" spans="1:3" x14ac:dyDescent="0.25">
      <c r="A57" s="7" t="s">
        <v>45</v>
      </c>
      <c r="B57" s="7"/>
      <c r="C57" s="7"/>
    </row>
    <row r="58" spans="1:3" x14ac:dyDescent="0.25">
      <c r="A58" s="7"/>
      <c r="B58" s="7"/>
      <c r="C58" s="7"/>
    </row>
    <row r="59" spans="1:3" x14ac:dyDescent="0.25">
      <c r="A59" s="7" t="s">
        <v>49</v>
      </c>
      <c r="B59" s="7"/>
      <c r="C59" s="7"/>
    </row>
    <row r="60" spans="1:3" x14ac:dyDescent="0.25">
      <c r="A60" s="7"/>
      <c r="B60" s="7"/>
      <c r="C60" s="7"/>
    </row>
    <row r="61" spans="1:3" x14ac:dyDescent="0.25">
      <c r="A61" s="7" t="s">
        <v>46</v>
      </c>
      <c r="B61" s="7"/>
      <c r="C6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EAFD5-C0EC-4EED-AEAC-25FEA84D1FA5}">
  <dimension ref="A1:W30"/>
  <sheetViews>
    <sheetView tabSelected="1" workbookViewId="0">
      <selection activeCell="A7" sqref="A7"/>
    </sheetView>
  </sheetViews>
  <sheetFormatPr defaultRowHeight="15" x14ac:dyDescent="0.25"/>
  <cols>
    <col min="4" max="4" width="6.5703125" customWidth="1"/>
    <col min="5" max="5" width="7.5703125" customWidth="1"/>
    <col min="6" max="6" width="7.7109375" customWidth="1"/>
  </cols>
  <sheetData>
    <row r="1" spans="1:23" ht="18.75" x14ac:dyDescent="0.3">
      <c r="A1" s="13" t="s">
        <v>61</v>
      </c>
    </row>
    <row r="2" spans="1:23" x14ac:dyDescent="0.25">
      <c r="A2" t="s">
        <v>0</v>
      </c>
      <c r="I2" t="s">
        <v>8</v>
      </c>
      <c r="N2" t="s">
        <v>58</v>
      </c>
    </row>
    <row r="3" spans="1:23" x14ac:dyDescent="0.25">
      <c r="A3" t="s">
        <v>60</v>
      </c>
      <c r="G3" s="15" t="s">
        <v>3</v>
      </c>
      <c r="H3" s="16">
        <v>1</v>
      </c>
      <c r="I3" s="16">
        <f>1+H3</f>
        <v>2</v>
      </c>
      <c r="J3" s="16">
        <f t="shared" ref="J3:T3" si="0">1+I3</f>
        <v>3</v>
      </c>
      <c r="K3" s="16">
        <f t="shared" si="0"/>
        <v>4</v>
      </c>
      <c r="L3" s="16">
        <f t="shared" si="0"/>
        <v>5</v>
      </c>
      <c r="M3" s="16">
        <f t="shared" si="0"/>
        <v>6</v>
      </c>
      <c r="N3" s="16">
        <f t="shared" si="0"/>
        <v>7</v>
      </c>
      <c r="O3" s="16">
        <f t="shared" si="0"/>
        <v>8</v>
      </c>
      <c r="P3" s="16">
        <f t="shared" si="0"/>
        <v>9</v>
      </c>
      <c r="Q3" s="16">
        <f t="shared" si="0"/>
        <v>10</v>
      </c>
      <c r="R3" s="16">
        <f t="shared" si="0"/>
        <v>11</v>
      </c>
      <c r="S3" s="16">
        <f t="shared" si="0"/>
        <v>12</v>
      </c>
      <c r="T3" s="16">
        <f t="shared" si="0"/>
        <v>13</v>
      </c>
      <c r="U3" s="16">
        <f t="shared" ref="U3:V3" si="1">1+T3</f>
        <v>14</v>
      </c>
      <c r="V3" s="16">
        <f t="shared" si="1"/>
        <v>15</v>
      </c>
      <c r="W3" s="16">
        <f t="shared" ref="W3" si="2">1+V3</f>
        <v>16</v>
      </c>
    </row>
    <row r="4" spans="1:23" x14ac:dyDescent="0.25">
      <c r="A4" t="s">
        <v>59</v>
      </c>
      <c r="G4" s="2" t="s">
        <v>4</v>
      </c>
      <c r="H4" s="1">
        <v>-10</v>
      </c>
      <c r="I4" s="1">
        <v>-1</v>
      </c>
      <c r="J4" s="1">
        <v>5</v>
      </c>
      <c r="K4" s="1">
        <v>6</v>
      </c>
      <c r="L4" s="1">
        <v>7</v>
      </c>
      <c r="M4" s="1">
        <v>3</v>
      </c>
      <c r="N4" s="1">
        <v>2</v>
      </c>
      <c r="O4" s="1">
        <v>1</v>
      </c>
      <c r="P4" s="1">
        <v>2</v>
      </c>
      <c r="Q4" s="1">
        <v>3</v>
      </c>
      <c r="R4" s="1">
        <v>4</v>
      </c>
      <c r="S4" s="1">
        <v>0</v>
      </c>
      <c r="T4" s="1">
        <v>0</v>
      </c>
      <c r="U4" s="1">
        <v>0</v>
      </c>
      <c r="V4" s="1">
        <v>0</v>
      </c>
      <c r="W4" s="1">
        <v>0</v>
      </c>
    </row>
    <row r="5" spans="1:23" x14ac:dyDescent="0.25">
      <c r="A5" t="s">
        <v>1</v>
      </c>
      <c r="G5" s="2" t="s">
        <v>5</v>
      </c>
      <c r="H5" s="1">
        <v>-9</v>
      </c>
      <c r="I5" s="1">
        <v>7</v>
      </c>
      <c r="J5" s="1">
        <v>5</v>
      </c>
      <c r="K5" s="1">
        <v>2</v>
      </c>
      <c r="L5" s="1">
        <v>-3</v>
      </c>
      <c r="M5" s="1">
        <v>1</v>
      </c>
      <c r="N5" s="1">
        <v>2</v>
      </c>
      <c r="O5" s="1">
        <v>3</v>
      </c>
      <c r="P5" s="1">
        <v>4</v>
      </c>
      <c r="Q5" s="1">
        <v>5</v>
      </c>
      <c r="R5" s="1">
        <v>6</v>
      </c>
      <c r="S5" s="1">
        <v>7</v>
      </c>
      <c r="T5" s="1">
        <v>0</v>
      </c>
      <c r="U5" s="1">
        <v>0</v>
      </c>
      <c r="V5" s="1">
        <v>0</v>
      </c>
      <c r="W5" s="1">
        <v>0</v>
      </c>
    </row>
    <row r="6" spans="1:23" x14ac:dyDescent="0.25">
      <c r="A6" t="s">
        <v>2</v>
      </c>
      <c r="G6" s="2" t="s">
        <v>6</v>
      </c>
      <c r="H6" s="1">
        <v>-9</v>
      </c>
      <c r="I6" s="1">
        <v>4</v>
      </c>
      <c r="J6" s="1">
        <v>6</v>
      </c>
      <c r="K6" s="1">
        <v>2</v>
      </c>
      <c r="L6" s="1">
        <v>-3</v>
      </c>
      <c r="M6" s="1">
        <v>1</v>
      </c>
      <c r="N6" s="1">
        <v>2</v>
      </c>
      <c r="O6" s="1">
        <v>3</v>
      </c>
      <c r="P6" s="1">
        <v>4</v>
      </c>
      <c r="Q6" s="1">
        <v>5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</row>
    <row r="7" spans="1:23" x14ac:dyDescent="0.25">
      <c r="A7" t="s">
        <v>73</v>
      </c>
      <c r="G7" s="2" t="s">
        <v>7</v>
      </c>
      <c r="H7" s="1">
        <v>-12</v>
      </c>
      <c r="I7" s="1">
        <v>1</v>
      </c>
      <c r="J7" s="1">
        <v>5</v>
      </c>
      <c r="K7" s="1">
        <v>6</v>
      </c>
      <c r="L7" s="1">
        <v>7</v>
      </c>
      <c r="M7" s="1">
        <v>3</v>
      </c>
      <c r="N7" s="1">
        <v>2</v>
      </c>
      <c r="O7" s="1">
        <v>1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</row>
    <row r="8" spans="1:23" x14ac:dyDescent="0.25">
      <c r="G8" s="2" t="s">
        <v>53</v>
      </c>
      <c r="H8" s="1">
        <v>8</v>
      </c>
      <c r="I8" s="1">
        <v>-1</v>
      </c>
      <c r="J8" s="1">
        <v>-2</v>
      </c>
      <c r="K8" s="1">
        <v>-3</v>
      </c>
      <c r="L8" s="1">
        <v>-2</v>
      </c>
      <c r="M8" s="1">
        <v>-2</v>
      </c>
      <c r="N8" s="1">
        <v>-1</v>
      </c>
      <c r="O8" s="1">
        <v>-2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</row>
    <row r="9" spans="1:23" x14ac:dyDescent="0.25">
      <c r="D9" s="3" t="s">
        <v>50</v>
      </c>
      <c r="E9" s="3" t="s">
        <v>3</v>
      </c>
      <c r="G9" s="3"/>
    </row>
    <row r="10" spans="1:23" x14ac:dyDescent="0.25">
      <c r="D10" s="3" t="s">
        <v>51</v>
      </c>
      <c r="E10" s="3" t="s">
        <v>52</v>
      </c>
      <c r="G10" s="3"/>
      <c r="H10" t="s">
        <v>68</v>
      </c>
      <c r="S10" t="s">
        <v>62</v>
      </c>
    </row>
    <row r="11" spans="1:23" x14ac:dyDescent="0.25">
      <c r="D11" s="6" t="str">
        <f>[1]!wb(1,"&gt;=",E11)</f>
        <v>=&gt;=</v>
      </c>
      <c r="E11" s="12">
        <f>SUM(H11:W11)</f>
        <v>1</v>
      </c>
      <c r="G11" s="3" t="str">
        <f>G4</f>
        <v>A</v>
      </c>
      <c r="H11" s="4">
        <v>1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</row>
    <row r="12" spans="1:23" x14ac:dyDescent="0.25">
      <c r="D12" s="6" t="str">
        <f>[1]!wb(1,"&gt;=",E12)</f>
        <v>=&gt;=</v>
      </c>
      <c r="E12" s="12">
        <f t="shared" ref="E12:E15" si="3">SUM(H12:W12)</f>
        <v>1</v>
      </c>
      <c r="G12" s="3" t="str">
        <f>G5</f>
        <v>B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</row>
    <row r="13" spans="1:23" x14ac:dyDescent="0.25">
      <c r="D13" s="6" t="str">
        <f>[1]!wb(1,"&gt;=",E13)</f>
        <v>=&gt;=</v>
      </c>
      <c r="E13" s="12">
        <f t="shared" si="3"/>
        <v>1</v>
      </c>
      <c r="G13" s="3" t="str">
        <f>G6</f>
        <v>C</v>
      </c>
      <c r="H13" s="4">
        <v>0</v>
      </c>
      <c r="I13" s="4">
        <v>1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</row>
    <row r="14" spans="1:23" x14ac:dyDescent="0.25">
      <c r="D14" s="6" t="str">
        <f>[1]!wb(1,"&gt;=",E14)</f>
        <v>=&gt;=</v>
      </c>
      <c r="E14" s="12">
        <f t="shared" si="3"/>
        <v>1</v>
      </c>
      <c r="G14" s="3" t="str">
        <f>G7</f>
        <v>D</v>
      </c>
      <c r="H14" s="4">
        <v>0</v>
      </c>
      <c r="I14" s="4">
        <v>0</v>
      </c>
      <c r="J14" s="4">
        <v>1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</row>
    <row r="15" spans="1:23" x14ac:dyDescent="0.25">
      <c r="D15" s="6" t="str">
        <f>[1]!wb(1,"&gt;=",E15)</f>
        <v>=&gt;=</v>
      </c>
      <c r="E15" s="12">
        <f t="shared" si="3"/>
        <v>1</v>
      </c>
      <c r="G15" s="3" t="str">
        <f>G8</f>
        <v>E</v>
      </c>
      <c r="H15" s="4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14">
        <v>0</v>
      </c>
      <c r="T15" s="14">
        <v>0</v>
      </c>
      <c r="U15" s="14">
        <v>0</v>
      </c>
      <c r="V15" s="14">
        <v>0</v>
      </c>
      <c r="W15" s="14"/>
    </row>
    <row r="16" spans="1:23" x14ac:dyDescent="0.25">
      <c r="G16" s="3"/>
    </row>
    <row r="17" spans="2:23" x14ac:dyDescent="0.25">
      <c r="G17" s="3"/>
      <c r="H17" t="s">
        <v>67</v>
      </c>
    </row>
    <row r="18" spans="2:23" x14ac:dyDescent="0.25">
      <c r="G18" s="3" t="str">
        <f>G11</f>
        <v>A</v>
      </c>
      <c r="H18">
        <f>$H4*H11</f>
        <v>-10</v>
      </c>
      <c r="I18">
        <f>$H4*I11+$I4*H11</f>
        <v>-1</v>
      </c>
      <c r="J18">
        <f>$H4*J11+$I4*I11+$J4*H11</f>
        <v>5</v>
      </c>
      <c r="K18">
        <f>$H4*K11+$I4*J11+$J4*I11+$K4*H11</f>
        <v>6</v>
      </c>
      <c r="L18">
        <f>$H4*L11+$I4*K11+$J4*J11+$K4*I11+$L4*H11</f>
        <v>7</v>
      </c>
      <c r="M18">
        <f>$H4*M11+$I4*L11+$J4*K11+$K4*J11+$L4*I11+$M4*H11</f>
        <v>3</v>
      </c>
      <c r="N18">
        <f>$H4*N11+$I4*M11+$J4*L11+$K4*K11+$L4*J11+$M4*I11+$N4*H11</f>
        <v>2</v>
      </c>
      <c r="O18">
        <f>$H4*O11+$I4*N11+$J4*M11+$K4*L11+$L4*K11+$M4*J11+$N4*I11+$O4*H11</f>
        <v>1</v>
      </c>
      <c r="P18">
        <f>$H4*P11+$I4*O11+$J4*N11+$K4*M11+$L4*L11+$M4*K11+$N4*J11+$O4*I11+$P4*H11</f>
        <v>2</v>
      </c>
      <c r="Q18">
        <f>$H4*Q11+$I4*P11+$J4*O11+$K4*N11+$L4*M11+$M4*L11+$N4*K11+$O4*J11+$P4*I11+$Q4*H11</f>
        <v>3</v>
      </c>
      <c r="R18">
        <f>$H4*R11+$I4*Q11+$J4*P11+$K4*O11+$L4*N11+$M4*M11+$N4*L11+$O4*K11+$P4*J11+$Q4*I11+$R4*H11</f>
        <v>4</v>
      </c>
      <c r="S18">
        <f>$H4*S11+$I4*R11+$J4*Q11+$K4*P11+$L4*O11+$M4*N11+$N4*M11+$O4*L11+$P4*K11+$Q4*J11+$R4*I11+$S4*H11</f>
        <v>0</v>
      </c>
      <c r="T18">
        <f>$H4*T11+$I4*S11+$J4*R11+$K4*Q11+$L4*P11+$M4*O11+$N4*N11+$O4*M11+$P4*L11+$Q4*K11+$R4*J11+$S4*I11+$T4*H11</f>
        <v>0</v>
      </c>
      <c r="U18">
        <f>$H4*U11+$I4*T11+$J4*S11+$K4*R11+$L4*Q11+$M4*P11+$N4*O11+$O4*N11+$P4*M11+$Q4*L11+$R4*K11+$S4*J11+$T4*I11+$U4*H11</f>
        <v>0</v>
      </c>
      <c r="V18">
        <f>$H4*V11+$I4*U11+$J4*T11+$K4*S11+$L4*R11+$M4*Q11+$N4*P11+$O4*O11+$P4*N11+$Q4*M11+$R4*L11+$S4*K11+$T4*J11+$U4*I11+$V4*H11</f>
        <v>0</v>
      </c>
      <c r="W18">
        <f>$H4*W11+$I4*V11+$J4*U11+$K4*T11+$L4*S11+$M4*R11+$N4*Q11+$O4*P11+$P4*O11+$Q4*N11+$R4*M11+$S4*L11+$T4*K11+$U4*J11+$V4*I11+$W4*H11</f>
        <v>0</v>
      </c>
    </row>
    <row r="19" spans="2:23" x14ac:dyDescent="0.25">
      <c r="G19" s="3" t="str">
        <f>G12</f>
        <v>B</v>
      </c>
      <c r="H19">
        <f>$H5*H12</f>
        <v>-9</v>
      </c>
      <c r="I19">
        <f>$H5*I12+$I5*H12</f>
        <v>7</v>
      </c>
      <c r="J19">
        <f>$H5*J12+$I5*I12+$J5*H12</f>
        <v>5</v>
      </c>
      <c r="K19">
        <f>$H5*K12+$I5*J12+$J5*I12+$K5*H12</f>
        <v>2</v>
      </c>
      <c r="L19">
        <f>$H5*L12+$I5*K12+$J5*J12+$K5*I12+$L5*H12</f>
        <v>-3</v>
      </c>
      <c r="M19">
        <f>$H5*M12+$I5*L12+$J5*K12+$K5*J12+$L5*I12+$M5*H12</f>
        <v>1</v>
      </c>
      <c r="N19">
        <f>$H5*N12+$I5*M12+$J5*L12+$K5*K12+$L5*J12+$M5*I12+$N5*H12</f>
        <v>2</v>
      </c>
      <c r="O19">
        <f>$H5*O12+$I5*N12+$J5*M12+$K5*L12+$L5*K12+$M5*J12+$N5*I12+$O5*H12</f>
        <v>3</v>
      </c>
      <c r="P19">
        <f>$H5*P12+$I5*O12+$J5*N12+$K5*M12+$L5*L12+$M5*K12+$N5*J12+$O5*I12+$P5*H12</f>
        <v>4</v>
      </c>
      <c r="Q19">
        <f>$H5*Q12+$I5*P12+$J5*O12+$K5*N12+$L5*M12+$M5*L12+$N5*K12+$O5*J12+$P5*I12+$Q5*H12</f>
        <v>5</v>
      </c>
      <c r="R19">
        <f>$H5*R12+$I5*Q12+$J5*P12+$K5*O12+$L5*N12+$M5*M12+$N5*L12+$O5*K12+$P5*J12+$Q5*I12+$R5*H12</f>
        <v>6</v>
      </c>
      <c r="S19">
        <f>$H5*S12+$I5*R12+$J5*Q12+$K5*P12+$L5*O12+$M5*N12+$N5*M12+$O5*L12+$P5*K12+$Q5*J12+$R5*I12+$S5*H12</f>
        <v>7</v>
      </c>
      <c r="T19">
        <f>$H5*T12+$I5*S12+$J5*R12+$K5*Q12+$L5*P12+$M5*O12+$N5*N12+$O5*M12+$P5*L12+$Q5*K12+$R5*J12+$S5*I12+$T5*H12</f>
        <v>0</v>
      </c>
      <c r="U19">
        <f>$H5*U12+$I5*T12+$J5*S12+$K5*R12+$L5*Q12+$M5*P12+$N5*O12+$O5*N12+$P5*M12+$Q5*L12+$R5*K12+$S5*J12+$T5*I12+$U5*H12</f>
        <v>0</v>
      </c>
      <c r="V19">
        <f>$H5*V12+$I5*U12+$J5*T12+$K5*S12+$L5*R12+$M5*Q12+$N5*P12+$O5*O12+$P5*N12+$Q5*M12+$R5*L12+$S5*K12+$T5*J12+$U5*I12+$V5*H12</f>
        <v>0</v>
      </c>
      <c r="W19">
        <f>$H5*W12+$I5*V12+$J5*U12+$K5*T12+$L5*S12+$M5*R12+$N5*Q12+$O5*P12+$P5*O12+$Q5*N12+$R5*M12+$S5*L12+$T5*K12+$U5*J12+$V5*I12+$W5*H12</f>
        <v>0</v>
      </c>
    </row>
    <row r="20" spans="2:23" x14ac:dyDescent="0.25">
      <c r="G20" s="3" t="str">
        <f>G13</f>
        <v>C</v>
      </c>
      <c r="H20">
        <f>$H6*H13</f>
        <v>0</v>
      </c>
      <c r="I20">
        <f>$H6*I13+$I6*H13</f>
        <v>-9</v>
      </c>
      <c r="J20">
        <f>$H6*J13+$I6*I13+$J6*H13</f>
        <v>4</v>
      </c>
      <c r="K20">
        <f>$H6*K13+$I6*J13+$J6*I13+$K6*H13</f>
        <v>6</v>
      </c>
      <c r="L20">
        <f>$H6*L13+$I6*K13+$J6*J13+$K6*I13+$L6*H13</f>
        <v>2</v>
      </c>
      <c r="M20">
        <f>$H6*M13+$I6*L13+$J6*K13+$K6*J13+$L6*I13+$M6*H13</f>
        <v>-3</v>
      </c>
      <c r="N20">
        <f>$H6*N13+$I6*M13+$J6*L13+$K6*K13+$L6*J13+$M6*I13+$N6*H13</f>
        <v>1</v>
      </c>
      <c r="O20">
        <f>$H6*O13+$I6*N13+$J6*M13+$K6*L13+$L6*K13+$M6*J13+$N6*I13+$O6*H13</f>
        <v>2</v>
      </c>
      <c r="P20">
        <f>$H6*P13+$I6*O13+$J6*N13+$K6*M13+$L6*L13+$M6*K13+$N6*J13+$O6*I13+$P6*H13</f>
        <v>3</v>
      </c>
      <c r="Q20">
        <f>$H6*Q13+$I6*P13+$J6*O13+$K6*N13+$L6*M13+$M6*L13+$N6*K13+$O6*J13+$P6*I13+$Q6*H13</f>
        <v>4</v>
      </c>
      <c r="R20">
        <f>$H6*R13+$I6*Q13+$J6*P13+$K6*O13+$L6*N13+$M6*M13+$N6*L13+$O6*K13+$P6*J13+$Q6*I13+$R6*H13</f>
        <v>5</v>
      </c>
      <c r="S20">
        <f>$H6*S13+$I6*R13+$J6*Q13+$K6*P13+$L6*O13+$M6*N13+$N6*M13+$O6*L13+$P6*K13+$Q6*J13+$R6*I13+$S6*H13</f>
        <v>0</v>
      </c>
      <c r="T20">
        <f>$H6*T13+$I6*S13+$J6*R13+$K6*Q13+$L6*P13+$M6*O13+$N6*N13+$O6*M13+$P6*L13+$Q6*K13+$R6*J13+$S6*I13+$T6*H13</f>
        <v>0</v>
      </c>
      <c r="U20">
        <f>$H6*U13+$I6*T13+$J6*S13+$K6*R13+$L6*Q13+$M6*P13+$N6*O13+$O6*N13+$P6*M13+$Q6*L13+$R6*K13+$S6*J13+$T6*I13+$U6*H13</f>
        <v>0</v>
      </c>
      <c r="V20">
        <f>$H6*V13+$I6*U13+$J6*T13+$K6*S13+$L6*R13+$M6*Q13+$N6*P13+$O6*O13+$P6*N13+$Q6*M13+$R6*L13+$S6*K13+$T6*J13+$U6*I13+$V6*H13</f>
        <v>0</v>
      </c>
      <c r="W20">
        <f>$H6*W13+$I6*V13+$J6*U13+$K6*T13+$L6*S13+$M6*R13+$N6*Q13+$O6*P13+$P6*O13+$Q6*N13+$R6*M13+$S6*L13+$T6*K13+$U6*J13+$V6*I13+$W6*H13</f>
        <v>0</v>
      </c>
    </row>
    <row r="21" spans="2:23" x14ac:dyDescent="0.25">
      <c r="G21" s="3" t="str">
        <f>G14</f>
        <v>D</v>
      </c>
      <c r="H21">
        <f>$H7*H14</f>
        <v>0</v>
      </c>
      <c r="I21">
        <f>$H7*I14+$I7*H14</f>
        <v>0</v>
      </c>
      <c r="J21">
        <f>$H7*J14+$I7*I14+$J7*H14</f>
        <v>-12</v>
      </c>
      <c r="K21">
        <f>$H7*K14+$I7*J14+$J7*I14+$K7*H14</f>
        <v>1</v>
      </c>
      <c r="L21">
        <f>$H7*L14+$I7*K14+$J7*J14+$K7*I14+$L7*H14</f>
        <v>5</v>
      </c>
      <c r="M21">
        <f>$H7*M14+$I7*L14+$J7*K14+$K7*J14+$L7*I14+$M7*H14</f>
        <v>6</v>
      </c>
      <c r="N21">
        <f>$H7*N14+$I7*M14+$J7*L14+$K7*K14+$L7*J14+$M7*I14+$N7*H14</f>
        <v>7</v>
      </c>
      <c r="O21">
        <f>$H7*O14+$I7*N14+$J7*M14+$K7*L14+$L7*K14+$M7*J14+$N7*I14+$O7*H14</f>
        <v>3</v>
      </c>
      <c r="P21">
        <f>$H7*P14+$I7*O14+$J7*N14+$K7*M14+$L7*L14+$M7*K14+$N7*J14+$O7*I14+$P7*H14</f>
        <v>2</v>
      </c>
      <c r="Q21">
        <f>$H7*Q14+$I7*P14+$J7*O14+$K7*N14+$L7*M14+$M7*L14+$N7*K14+$O7*J14+$P7*I14+$Q7*H14</f>
        <v>1</v>
      </c>
      <c r="R21">
        <f>$H7*R14+$I7*Q14+$J7*P14+$K7*O14+$L7*N14+$M7*M14+$N7*L14+$O7*K14+$P7*J14+$Q7*I14+$R7*H14</f>
        <v>0</v>
      </c>
      <c r="S21">
        <f>$H7*S14+$I7*R14+$J7*Q14+$K7*P14+$L7*O14+$M7*N14+$N7*M14+$O7*L14+$P7*K14+$Q7*J14+$R7*I14+$S7*H14</f>
        <v>0</v>
      </c>
      <c r="T21">
        <f>$H7*T14+$I7*S14+$J7*R14+$K7*Q14+$L7*P14+$M7*O14+$N7*N14+$O7*M14+$P7*L14+$Q7*K14+$R7*J14+$S7*I14+$T7*H14</f>
        <v>0</v>
      </c>
      <c r="U21">
        <f>$H7*U14+$I7*T14+$J7*S14+$K7*R14+$L7*Q14+$M7*P14+$N7*O14+$O7*N14+$P7*M14+$Q7*L14+$R7*K14+$S7*J14+$T7*I14+$U7*H14</f>
        <v>0</v>
      </c>
      <c r="V21">
        <f>$H7*V14+$I7*U14+$J7*T14+$K7*S14+$L7*R14+$M7*Q14+$N7*P14+$O7*O14+$P7*N14+$Q7*M14+$R7*L14+$S7*K14+$T7*J14+$U7*I14+$V7*H14</f>
        <v>0</v>
      </c>
      <c r="W21">
        <f>$H7*W14+$I7*V14+$J7*U14+$K7*T14+$L7*S14+$M7*R14+$N7*Q14+$O7*P14+$P7*O14+$Q7*N14+$R7*M14+$S7*L14+$T7*K14+$U7*J14+$V7*I14+$W7*H14</f>
        <v>0</v>
      </c>
    </row>
    <row r="22" spans="2:23" x14ac:dyDescent="0.25">
      <c r="B22" s="1">
        <v>0.15</v>
      </c>
      <c r="C22" t="s">
        <v>10</v>
      </c>
      <c r="G22" s="3" t="str">
        <f>G15</f>
        <v>E</v>
      </c>
      <c r="H22">
        <f>$H8*H15</f>
        <v>8</v>
      </c>
      <c r="I22">
        <f>$H8*I15+$I8*H15</f>
        <v>-1</v>
      </c>
      <c r="J22">
        <f>$H8*J15+$I8*I15+$J8*H15</f>
        <v>-2</v>
      </c>
      <c r="K22">
        <f>$H8*K15+$I8*J15+$J8*I15+$K8*H15</f>
        <v>-3</v>
      </c>
      <c r="L22">
        <f>$H8*L15+$I8*K15+$J8*J15+$K8*I15+$L8*H15</f>
        <v>-2</v>
      </c>
      <c r="M22">
        <f>$H8*M15+$I8*L15+$J8*K15+$K8*J15+$L8*I15+$M8*H15</f>
        <v>-2</v>
      </c>
      <c r="N22">
        <f>$H8*N15+$I8*M15+$J8*L15+$K8*K15+$L8*J15+$M8*I15+$N8*H15</f>
        <v>-1</v>
      </c>
      <c r="O22">
        <f>$H8*O15+$I8*N15+$J8*M15+$K8*L15+$L8*K15+$M8*J15+$N8*I15+$O8*H15</f>
        <v>-2</v>
      </c>
      <c r="P22">
        <f>$H8*P15+$I8*O15+$J8*N15+$K8*M15+$L8*L15+$M8*K15+$N8*J15+$O8*I15+$P8*H15</f>
        <v>0</v>
      </c>
      <c r="Q22">
        <f>$H8*Q15+$I8*P15+$J8*O15+$K8*N15+$L8*M15+$M8*L15+$N8*K15+$O8*J15+$P8*I15+$Q8*H15</f>
        <v>0</v>
      </c>
      <c r="R22">
        <f>$H8*R15+$I8*Q15+$J8*P15+$K8*O15+$L8*N15+$M8*M15+$N8*L15+$O8*K15+$P8*J15+$Q8*I15+$R8*H15</f>
        <v>0</v>
      </c>
      <c r="S22">
        <f>$H8*S15+$I8*R15+$J8*Q15+$K8*P15+$L8*O15+$M8*N15+$N8*M15+$O8*L15+$P8*K15+$Q8*J15+$R8*I15+$S8*H15</f>
        <v>0</v>
      </c>
      <c r="T22">
        <f>$H8*T15+$I8*S15+$J8*R15+$K8*Q15+$L8*P15+$M8*O15+$N8*N15+$O8*M15+$P8*L15+$Q8*K15+$R8*J15+$S8*I15+$T8*H15</f>
        <v>0</v>
      </c>
      <c r="U22">
        <f>$H8*U15+$I8*T15+$J8*S15+$K8*R15+$L8*Q15+$M8*P15+$N8*O15+$O8*N15+$P8*M15+$Q8*L15+$R8*K15+$S8*J15+$T8*I15+$U8*H15</f>
        <v>0</v>
      </c>
      <c r="V22">
        <f>$H8*V15+$I8*U15+$J8*T15+$K8*S15+$L8*R15+$M8*Q15+$N8*P15+$O8*O15+$P8*N15+$Q8*M15+$R8*L15+$S8*K15+$T8*J15+$U8*I15+$V8*H15</f>
        <v>0</v>
      </c>
      <c r="W22">
        <f>$H8*W15+$I8*V15+$J8*U15+$K8*T15+$L8*S15+$M8*R15+$N8*Q15+$O8*P15+$P8*O15+$Q8*N15+$R8*M15+$S8*L15+$T8*K15+$U8*J15+$V8*I15+$W8*H15</f>
        <v>0</v>
      </c>
    </row>
    <row r="24" spans="2:23" x14ac:dyDescent="0.25">
      <c r="G24" s="3" t="s">
        <v>9</v>
      </c>
      <c r="H24">
        <f>SUM(H18:H22)</f>
        <v>-11</v>
      </c>
      <c r="I24">
        <f t="shared" ref="I24:W24" si="4">SUM(I18:I22)</f>
        <v>-4</v>
      </c>
      <c r="J24">
        <f t="shared" si="4"/>
        <v>0</v>
      </c>
      <c r="K24">
        <f t="shared" si="4"/>
        <v>12</v>
      </c>
      <c r="L24">
        <f t="shared" si="4"/>
        <v>9</v>
      </c>
      <c r="M24">
        <f t="shared" si="4"/>
        <v>5</v>
      </c>
      <c r="N24">
        <f t="shared" si="4"/>
        <v>11</v>
      </c>
      <c r="O24">
        <f t="shared" si="4"/>
        <v>7</v>
      </c>
      <c r="P24">
        <f t="shared" si="4"/>
        <v>11</v>
      </c>
      <c r="Q24">
        <f t="shared" si="4"/>
        <v>13</v>
      </c>
      <c r="R24">
        <f t="shared" si="4"/>
        <v>15</v>
      </c>
      <c r="S24">
        <f t="shared" si="4"/>
        <v>7</v>
      </c>
      <c r="T24">
        <f t="shared" si="4"/>
        <v>0</v>
      </c>
      <c r="U24">
        <f t="shared" si="4"/>
        <v>0</v>
      </c>
      <c r="V24">
        <f t="shared" si="4"/>
        <v>0</v>
      </c>
      <c r="W24">
        <f t="shared" si="4"/>
        <v>0</v>
      </c>
    </row>
    <row r="25" spans="2:23" x14ac:dyDescent="0.25">
      <c r="G25" s="3" t="s">
        <v>11</v>
      </c>
      <c r="H25">
        <f>1</f>
        <v>1</v>
      </c>
      <c r="I25">
        <f>H25/(1+$B$22)</f>
        <v>0.86956521739130443</v>
      </c>
      <c r="J25">
        <f t="shared" ref="J25:T25" si="5">I25/(1+$B$22)</f>
        <v>0.7561436672967865</v>
      </c>
      <c r="K25">
        <f t="shared" si="5"/>
        <v>0.65751623243198831</v>
      </c>
      <c r="L25">
        <f t="shared" si="5"/>
        <v>0.57175324559303331</v>
      </c>
      <c r="M25">
        <f t="shared" si="5"/>
        <v>0.49717673529828987</v>
      </c>
      <c r="N25">
        <f t="shared" si="5"/>
        <v>0.43232759591155645</v>
      </c>
      <c r="O25">
        <f t="shared" si="5"/>
        <v>0.37593703992309258</v>
      </c>
      <c r="P25">
        <f t="shared" si="5"/>
        <v>0.32690177384616748</v>
      </c>
      <c r="Q25">
        <f t="shared" si="5"/>
        <v>0.28426241204014563</v>
      </c>
      <c r="R25">
        <f t="shared" si="5"/>
        <v>0.24718470612186577</v>
      </c>
      <c r="S25">
        <f t="shared" si="5"/>
        <v>0.2149432227146659</v>
      </c>
      <c r="T25">
        <f t="shared" si="5"/>
        <v>0.18690715018666601</v>
      </c>
      <c r="U25">
        <f t="shared" ref="U25" si="6">T25/(1+$B$22)</f>
        <v>0.16252795668405742</v>
      </c>
      <c r="V25">
        <f t="shared" ref="V25" si="7">U25/(1+$B$22)</f>
        <v>0.14132865798613689</v>
      </c>
      <c r="W25">
        <f t="shared" ref="W25" si="8">V25/(1+$B$22)</f>
        <v>0.12289448520533644</v>
      </c>
    </row>
    <row r="26" spans="2:23" x14ac:dyDescent="0.25">
      <c r="F26" s="3" t="s">
        <v>12</v>
      </c>
      <c r="G26" s="5">
        <f>SUMPRODUCT(H24:W24,H25:W25)</f>
        <v>20.934463660596542</v>
      </c>
    </row>
    <row r="28" spans="2:23" x14ac:dyDescent="0.25">
      <c r="F28" t="s">
        <v>13</v>
      </c>
    </row>
    <row r="29" spans="2:23" x14ac:dyDescent="0.25">
      <c r="H29" t="s">
        <v>14</v>
      </c>
    </row>
    <row r="30" spans="2:23" x14ac:dyDescent="0.25">
      <c r="C30" s="1">
        <v>11</v>
      </c>
      <c r="D30" t="s">
        <v>15</v>
      </c>
      <c r="H30" s="6" t="str">
        <f>[1]!wb(-H24,"&lt;=",$C$30)</f>
        <v>=&lt;=</v>
      </c>
      <c r="I30" s="6" t="str">
        <f>[1]!wb(-I24,"&lt;=",$C$30)</f>
        <v>&lt;=</v>
      </c>
      <c r="J30" s="6" t="str">
        <f>[1]!wb(-J24,"&lt;=",$C$30)</f>
        <v>&lt;=</v>
      </c>
      <c r="K30" s="6" t="str">
        <f>[1]!wb(-K24,"&lt;=",$C$30)</f>
        <v>&lt;=</v>
      </c>
      <c r="L30" s="6" t="str">
        <f>[1]!wb(-L24,"&lt;=",$C$30)</f>
        <v>&lt;=</v>
      </c>
      <c r="M30" s="6" t="str">
        <f>[1]!wb(-M24,"&lt;=",$C$30)</f>
        <v>&lt;=</v>
      </c>
      <c r="N30" s="6" t="str">
        <f>[1]!wb(-N24,"&lt;=",$C$30)</f>
        <v>&lt;=</v>
      </c>
      <c r="O30" s="6" t="str">
        <f>[1]!wb(-O24,"&lt;=",$C$30)</f>
        <v>&lt;=</v>
      </c>
      <c r="P30" s="6" t="str">
        <f>[1]!wb(-P24,"&lt;=",$C$30)</f>
        <v>&lt;=</v>
      </c>
      <c r="Q30" s="6" t="str">
        <f>[1]!wb(-Q24,"&lt;=",$C$30)</f>
        <v>&lt;=</v>
      </c>
      <c r="R30" s="6" t="str">
        <f>[1]!wb(-R24,"&lt;=",$C$30)</f>
        <v>&lt;=</v>
      </c>
      <c r="S30" s="6" t="str">
        <f>[1]!wb(-S24,"&lt;=",$C$30)</f>
        <v>&lt;=</v>
      </c>
      <c r="T30" s="6" t="str">
        <f>[1]!wb(-T24,"&lt;=",$C$30)</f>
        <v>&lt;=</v>
      </c>
      <c r="U30" s="6" t="str">
        <f>[1]!wb(-U24,"&lt;=",$C$30)</f>
        <v>&lt;=</v>
      </c>
      <c r="V30" s="6" t="str">
        <f>[1]!wb(-V24,"&lt;=",$C$30)</f>
        <v>&lt;=</v>
      </c>
      <c r="W30" s="6" t="str">
        <f>[1]!wb(-W24,"&lt;=",$C$30)</f>
        <v>&lt;=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Model</vt:lpstr>
      <vt:lpstr>WBBINChuzStartYr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2020-01-28T13:19:48Z</dcterms:created>
  <dcterms:modified xsi:type="dcterms:W3CDTF">2020-01-28T17:54:43Z</dcterms:modified>
</cp:coreProperties>
</file>