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8_{AB1EDA0B-11A8-4FFE-BB80-0F8852BA5F77}" xr6:coauthVersionLast="45" xr6:coauthVersionMax="45" xr10:uidLastSave="{00000000-0000-0000-0000-000000000000}"/>
  <bookViews>
    <workbookView xWindow="3120" yWindow="600" windowWidth="21420" windowHeight="15150" activeTab="2" xr2:uid="{00000000-000D-0000-FFFF-FFFF00000000}"/>
  </bookViews>
  <sheets>
    <sheet name="WB! Status" sheetId="37" r:id="rId1"/>
    <sheet name="Nodes" sheetId="20" r:id="rId2"/>
    <sheet name="Arcs" sheetId="1" r:id="rId3"/>
    <sheet name="Comments" sheetId="23" r:id="rId4"/>
  </sheets>
  <externalReferences>
    <externalReference r:id="rId5"/>
  </externalReferences>
  <definedNames>
    <definedName name="ARC">Arcs!$A$9:$B$32</definedName>
    <definedName name="COST">Arcs!$C$9:$C$32</definedName>
    <definedName name="From">Arcs!$A$9:$A$32</definedName>
    <definedName name="NODE">Nodes!$C$6:$C$12</definedName>
    <definedName name="solver_cvg" localSheetId="2" hidden="1">0.0001</definedName>
    <definedName name="solver_drv" localSheetId="2" hidden="1">1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lhs1" localSheetId="2" hidden="1">Arcs!$D$9:$D$32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0</definedName>
    <definedName name="solver_nwt" localSheetId="2" hidden="1">1</definedName>
    <definedName name="solver_pre" localSheetId="2" hidden="1">0.000001</definedName>
    <definedName name="solver_rbv" localSheetId="2" hidden="1">1</definedName>
    <definedName name="solver_rel1" localSheetId="2" hidden="1">3</definedName>
    <definedName name="solver_rhs1" localSheetId="2" hidden="1">X</definedName>
    <definedName name="solver_rlx" localSheetId="2" hidden="1">2</definedName>
    <definedName name="solver_rsd" localSheetId="2" hidden="1">0</definedName>
    <definedName name="solver_scl" localSheetId="2" hidden="1">1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1</definedName>
    <definedName name="solver_val" localSheetId="2" hidden="1">0</definedName>
    <definedName name="solver_ver" localSheetId="2" hidden="1">3</definedName>
    <definedName name="SUPPLY">Nodes!$D$6:$D$12</definedName>
    <definedName name="ToNode">Arcs!$B$9:$B$32</definedName>
    <definedName name="WBASSTRARG">1</definedName>
    <definedName name="WBBINuseit">Nodes!$J$6:$J$12</definedName>
    <definedName name="WBMIN">Arcs!$F$4</definedName>
    <definedName name="X">Arcs!$F$9:$F$32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20" l="1"/>
  <c r="H11" i="20"/>
  <c r="H10" i="20"/>
  <c r="H9" i="20"/>
  <c r="H8" i="20"/>
  <c r="H7" i="20"/>
  <c r="F12" i="20"/>
  <c r="F11" i="20"/>
  <c r="F10" i="20"/>
  <c r="F9" i="20"/>
  <c r="F8" i="20"/>
  <c r="F7" i="20"/>
  <c r="E17" i="1"/>
  <c r="E29" i="1"/>
  <c r="E26" i="1"/>
  <c r="J8" i="20"/>
  <c r="E23" i="1"/>
  <c r="E19" i="1"/>
  <c r="J6" i="20"/>
  <c r="E24" i="1"/>
  <c r="E20" i="1"/>
  <c r="J11" i="20"/>
  <c r="E14" i="1"/>
  <c r="E21" i="1"/>
  <c r="E30" i="1"/>
  <c r="J9" i="20"/>
  <c r="E31" i="1"/>
  <c r="J7" i="20"/>
  <c r="E27" i="1"/>
  <c r="E13" i="1"/>
  <c r="E32" i="1"/>
  <c r="J10" i="20"/>
  <c r="E12" i="1"/>
  <c r="E11" i="1"/>
  <c r="E28" i="1"/>
  <c r="E16" i="1"/>
  <c r="E18" i="1"/>
  <c r="E22" i="1"/>
  <c r="J12" i="20"/>
  <c r="E15" i="1"/>
  <c r="E25" i="1"/>
  <c r="H6" i="20" l="1"/>
  <c r="E10" i="1"/>
  <c r="F6" i="20" l="1"/>
  <c r="G6" i="20"/>
  <c r="G9" i="20"/>
  <c r="G7" i="20"/>
  <c r="G10" i="20"/>
  <c r="G8" i="20"/>
  <c r="G11" i="20"/>
  <c r="G12" i="20"/>
  <c r="F4" i="1" l="1"/>
  <c r="E9" i="1"/>
</calcChain>
</file>

<file path=xl/sharedStrings.xml><?xml version="1.0" encoding="utf-8"?>
<sst xmlns="http://schemas.openxmlformats.org/spreadsheetml/2006/main" count="185" uniqueCount="109">
  <si>
    <t>From</t>
  </si>
  <si>
    <t>To</t>
  </si>
  <si>
    <t>Cost</t>
  </si>
  <si>
    <t>Flow</t>
  </si>
  <si>
    <t>Cap</t>
  </si>
  <si>
    <t>Network Flow Optimization Model in What'sBest</t>
  </si>
  <si>
    <t xml:space="preserve">    3) Enter data in the From, To, Cost, and Cap columns</t>
  </si>
  <si>
    <t>To add a Node:</t>
  </si>
  <si>
    <t xml:space="preserve">    2) Copy an existing row into it, to get formulae into it.</t>
  </si>
  <si>
    <t>Con-</t>
  </si>
  <si>
    <t>straint</t>
  </si>
  <si>
    <t>Node</t>
  </si>
  <si>
    <t>Supply</t>
  </si>
  <si>
    <t>In &gt;= Out</t>
  </si>
  <si>
    <t xml:space="preserve">    1) Insert an additional row in the "Arcs" tab.</t>
  </si>
  <si>
    <t xml:space="preserve">    1) Insert an additional row in the Node tab.</t>
  </si>
  <si>
    <t>To add a Link/Arc:</t>
  </si>
  <si>
    <t xml:space="preserve">  Each arc has a From node, To node, Cost/unit flow, and Capacity.</t>
  </si>
  <si>
    <t>Arc</t>
  </si>
  <si>
    <t xml:space="preserve">         subject to</t>
  </si>
  <si>
    <t xml:space="preserve">      Flow on each arc &lt;= capacity of the arc,</t>
  </si>
  <si>
    <t>The Node list.</t>
  </si>
  <si>
    <t xml:space="preserve">      Flow into each node &gt;= flow out of the arc,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</si>
  <si>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</si>
  <si>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</si>
  <si>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</si>
  <si>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Nonlinears                           0         Unlimited</t>
  </si>
  <si>
    <t xml:space="preserve"> NON-DEFAULT SETTINGS:</t>
  </si>
  <si>
    <t xml:space="preserve"> End of Report</t>
  </si>
  <si>
    <t xml:space="preserve"> DATE GENERATED:</t>
  </si>
  <si>
    <t xml:space="preserve">            Node-name, supply, and fixed cost.</t>
  </si>
  <si>
    <t xml:space="preserve">    3)  Enter data into:</t>
  </si>
  <si>
    <t>Verify that: WB | Advanced | String Support , is turned on in What'sBest.</t>
  </si>
  <si>
    <t>Flow cost=</t>
  </si>
  <si>
    <t>Flo UB</t>
  </si>
  <si>
    <t xml:space="preserve">  The arcs</t>
  </si>
  <si>
    <t>Force</t>
  </si>
  <si>
    <t xml:space="preserve">      Keywords: network flow, supply chain, assignment model, transportation model, network design;</t>
  </si>
  <si>
    <t>Demand</t>
  </si>
  <si>
    <t>Note, SUMIF</t>
  </si>
  <si>
    <t>is handy</t>
  </si>
  <si>
    <t>here.</t>
  </si>
  <si>
    <t xml:space="preserve">    3)  Enter data into the Node-name, Node-number,  and Supply rows.</t>
  </si>
  <si>
    <t xml:space="preserve">    0)  Make sure the relevant nodes have been added in the Nodes tab.</t>
  </si>
  <si>
    <t xml:space="preserve">  Each node has a Name, Supply, and a Demand</t>
  </si>
  <si>
    <t xml:space="preserve">  The problem is to determine the flow over each arc, so as to</t>
  </si>
  <si>
    <t xml:space="preserve">      Minimize total cost of the flow;</t>
  </si>
  <si>
    <t xml:space="preserve">    0) Make sure the relevant nodes have been added in the Nodes tab.</t>
  </si>
  <si>
    <t xml:space="preserve">         The Node-names  must be unique.</t>
  </si>
  <si>
    <t>The Node-names must be unique.</t>
  </si>
  <si>
    <t xml:space="preserve"> What'sBest!® 16.0.2.5 (Aug 20, 2019) - Lib.:12.0.3977.168 - 64-bit - Status Report -</t>
  </si>
  <si>
    <t xml:space="preserve"> - Lindo Staff -</t>
  </si>
  <si>
    <t xml:space="preserve">         Free                           0</t>
  </si>
  <si>
    <t xml:space="preserve">         Integers/Binaries            0/0         Unlimited</t>
  </si>
  <si>
    <t xml:space="preserve"> MODEL TYPE:</t>
  </si>
  <si>
    <t>Linear (Linear Program)</t>
  </si>
  <si>
    <t xml:space="preserve"> SOLUTION STATUS:        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</si>
  <si>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</si>
  <si>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</si>
  <si>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</si>
  <si>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</si>
  <si>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</si>
  <si>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</si>
  <si>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</si>
  <si>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</si>
  <si>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</si>
  <si>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</si>
  <si>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</si>
  <si>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</si>
  <si>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</si>
  <si>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</si>
  <si>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</si>
  <si>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</si>
  <si>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  String Support:   On (limited support of string operations)</t>
  </si>
  <si>
    <t>(NetFloSimpl.xlsx)</t>
  </si>
  <si>
    <t xml:space="preserve">GLOBALLY OPTIMAL  </t>
  </si>
  <si>
    <t>Dual</t>
  </si>
  <si>
    <t>Prices</t>
  </si>
  <si>
    <t xml:space="preserve">   WBDUAL/WBLOWER/WBUPPER Function:   Detected</t>
  </si>
  <si>
    <t>Flo In</t>
  </si>
  <si>
    <t>Flo Out</t>
  </si>
  <si>
    <t>S</t>
  </si>
  <si>
    <t>A</t>
  </si>
  <si>
    <t>B</t>
  </si>
  <si>
    <t>C</t>
  </si>
  <si>
    <t>D</t>
  </si>
  <si>
    <t>E</t>
  </si>
  <si>
    <t>T</t>
  </si>
  <si>
    <t>Shortest Route Data: We want to ship one unit from S to T, as cheaply as possible.</t>
  </si>
  <si>
    <t xml:space="preserve">     Numerics                         108</t>
  </si>
  <si>
    <t xml:space="preserve">       Adjustables                     24         Unlimited</t>
  </si>
  <si>
    <t xml:space="preserve">         Continuous                    24</t>
  </si>
  <si>
    <t xml:space="preserve">       Constants                       62</t>
  </si>
  <si>
    <t xml:space="preserve">       Formulas                        22</t>
  </si>
  <si>
    <t xml:space="preserve">     Constraints                       31         Unlimited</t>
  </si>
  <si>
    <t xml:space="preserve">   Coefficients                       156</t>
  </si>
  <si>
    <t xml:space="preserve">   Total Cells                        266</t>
  </si>
  <si>
    <t xml:space="preserve">     Strings                          127</t>
  </si>
  <si>
    <t xml:space="preserve">   Minimum coefficient value:        1  on &lt;RHS&gt;</t>
  </si>
  <si>
    <t xml:space="preserve">   Minimum coefficient in formula:   Nodes!F6</t>
  </si>
  <si>
    <t xml:space="preserve">   Maximum coefficient value:        7  on Arcs!F32</t>
  </si>
  <si>
    <t xml:space="preserve">   Maximum coefficient in formula:   Arcs!F4</t>
  </si>
  <si>
    <t>An arc on the shortest path</t>
  </si>
  <si>
    <t>has a 1 in the Arc Flow column.</t>
  </si>
  <si>
    <t xml:space="preserve">  Find the shortest path in a network from a Source node to a Terminal node.</t>
  </si>
  <si>
    <t>Keywords: Shortest path, Network</t>
  </si>
  <si>
    <t>To hide or show zero values, click on:</t>
  </si>
  <si>
    <t xml:space="preserve">    File | Options | Advanced | Display options for this worksheet| Show zero in cells that have zero</t>
  </si>
  <si>
    <r>
      <t>Network Flow Optimization Model in What's</t>
    </r>
    <r>
      <rPr>
        <i/>
        <u/>
        <sz val="14"/>
        <rFont val="Arial"/>
        <family val="2"/>
      </rPr>
      <t>Best</t>
    </r>
    <r>
      <rPr>
        <u/>
        <sz val="14"/>
        <rFont val="Arial"/>
        <family val="2"/>
      </rPr>
      <t>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</si>
</sst>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\ dd\,\ yyyy"/>
    <numFmt numFmtId="165" formatCode="hh:mm\ AM/PM"/>
    <numFmt numFmtId="166" formatCode="#,##0.0##############"/>
  </numFmts>
  <fonts count="19" x14ac:knownFonts="1">
    <font>
      <sz val="10"/>
      <name val="Arial"/>
    </font>
    <font>
      <u/>
      <sz val="10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4"/>
      <name val="Arial"/>
      <family val="2"/>
    </font>
    <font>
      <u/>
      <sz val="14"/>
      <name val="Arial"/>
      <family val="2"/>
    </font>
    <font>
      <u/>
      <sz val="14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u/>
      <sz val="13"/>
      <name val="Arial"/>
      <family val="2"/>
    </font>
    <font>
      <b/>
      <sz val="13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9"/>
      <name val="Courier"/>
    </font>
    <font>
      <sz val="9"/>
      <color indexed="10"/>
      <name val="Courier"/>
    </font>
    <font>
      <i/>
      <u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>
      <protection locked="0"/>
    </xf>
    <xf numFmtId="0" fontId="13" fillId="2" borderId="0" applyNumberFormat="0" applyBorder="0" applyAlignment="0">
      <protection locked="0"/>
    </xf>
  </cellStyleXfs>
  <cellXfs count="36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right"/>
    </xf>
    <xf numFmtId="0" fontId="6" fillId="3" borderId="0" xfId="0" applyFont="1" applyFill="1" applyAlignment="1">
      <alignment horizontal="right"/>
    </xf>
    <xf numFmtId="0" fontId="6" fillId="3" borderId="0" xfId="0" applyFont="1" applyFill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3" borderId="0" xfId="0" applyFont="1" applyFill="1" applyAlignment="1">
      <alignment horizontal="right"/>
    </xf>
    <xf numFmtId="0" fontId="10" fillId="3" borderId="0" xfId="0" applyFont="1" applyFill="1"/>
    <xf numFmtId="0" fontId="12" fillId="0" borderId="0" xfId="1" applyFont="1">
      <protection locked="0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4" fillId="0" borderId="0" xfId="0" applyFont="1"/>
    <xf numFmtId="0" fontId="13" fillId="0" borderId="0" xfId="0" applyFont="1"/>
    <xf numFmtId="0" fontId="10" fillId="0" borderId="0" xfId="0" applyNumberFormat="1" applyFont="1" applyFill="1" applyAlignment="1"/>
    <xf numFmtId="0" fontId="13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6" fillId="0" borderId="0" xfId="0" applyFont="1"/>
    <xf numFmtId="164" fontId="16" fillId="0" borderId="0" xfId="0" applyNumberFormat="1" applyFont="1" applyAlignment="1">
      <alignment horizontal="left"/>
    </xf>
    <xf numFmtId="165" fontId="16" fillId="0" borderId="0" xfId="0" applyNumberFormat="1" applyFont="1" applyAlignment="1">
      <alignment horizontal="left"/>
    </xf>
    <xf numFmtId="0" fontId="17" fillId="0" borderId="0" xfId="0" applyFont="1"/>
    <xf numFmtId="166" fontId="16" fillId="0" borderId="0" xfId="0" applyNumberFormat="1" applyFont="1" applyAlignment="1">
      <alignment horizontal="left"/>
    </xf>
    <xf numFmtId="0" fontId="13" fillId="0" borderId="0" xfId="0" applyNumberFormat="1" applyFont="1" applyFill="1" applyAlignment="1"/>
    <xf numFmtId="0" fontId="5" fillId="2" borderId="0" xfId="2" applyNumberFormat="1" applyFont="1" applyAlignment="1">
      <protection locked="0"/>
    </xf>
    <xf numFmtId="0" fontId="7" fillId="0" borderId="0" xfId="0" applyFont="1"/>
  </cellXfs>
  <cellStyles count="3">
    <cellStyle name="Adjustable" xfId="1" xr:uid="{00000000-0005-0000-0000-000000000000}"/>
    <cellStyle name="Best" xfId="2" xr:uid="{00000000-0005-0000-0000-000001000000}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  <definedName name="wbdual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475F5-F3D9-42EB-80E5-121ADB6F84F9}">
  <dimension ref="A1:C60"/>
  <sheetViews>
    <sheetView showGridLines="0" workbookViewId="0"/>
  </sheetViews>
  <sheetFormatPr defaultRowHeight="12.75" x14ac:dyDescent="0.2"/>
  <cols>
    <col min="1" max="3" width="30.7109375" customWidth="1"/>
  </cols>
  <sheetData>
    <row r="1" spans="1:3" x14ac:dyDescent="0.2">
      <c r="A1" s="28" t="s">
        <v>50</v>
      </c>
      <c r="B1" s="28"/>
      <c r="C1" s="28"/>
    </row>
    <row r="2" spans="1:3" x14ac:dyDescent="0.2">
      <c r="A2" s="28" t="s">
        <v>51</v>
      </c>
      <c r="B2" s="28"/>
      <c r="C2" s="28"/>
    </row>
    <row r="3" spans="1:3" x14ac:dyDescent="0.2">
      <c r="A3" s="28"/>
      <c r="B3" s="28"/>
      <c r="C3" s="28"/>
    </row>
    <row r="4" spans="1:3" x14ac:dyDescent="0.2">
      <c r="A4" s="28" t="s">
        <v>29</v>
      </c>
      <c r="B4" s="29">
        <v>43771.612303240741</v>
      </c>
      <c r="C4" s="30">
        <v>43771.612303240741</v>
      </c>
    </row>
    <row r="5" spans="1:3" x14ac:dyDescent="0.2">
      <c r="A5" s="28"/>
      <c r="B5" s="28"/>
      <c r="C5" s="28"/>
    </row>
    <row r="6" spans="1:3" x14ac:dyDescent="0.2">
      <c r="A6" s="28"/>
      <c r="B6" s="28"/>
      <c r="C6" s="28"/>
    </row>
    <row r="7" spans="1:3" x14ac:dyDescent="0.2">
      <c r="A7" s="28" t="s">
        <v>23</v>
      </c>
      <c r="B7" s="28"/>
      <c r="C7" s="28"/>
    </row>
    <row r="8" spans="1:3" x14ac:dyDescent="0.2">
      <c r="A8" s="28"/>
      <c r="B8" s="28"/>
      <c r="C8" s="28"/>
    </row>
    <row r="9" spans="1:3" x14ac:dyDescent="0.2">
      <c r="A9" s="28" t="s">
        <v>24</v>
      </c>
      <c r="B9" s="28"/>
      <c r="C9" s="28"/>
    </row>
    <row r="10" spans="1:3" x14ac:dyDescent="0.2">
      <c r="A10" s="28" t="s">
        <v>25</v>
      </c>
      <c r="B10" s="28"/>
      <c r="C10" s="28"/>
    </row>
    <row r="11" spans="1:3" x14ac:dyDescent="0.2">
      <c r="A11" s="28" t="s">
        <v>96</v>
      </c>
      <c r="B11" s="28"/>
      <c r="C11" s="28"/>
    </row>
    <row r="12" spans="1:3" x14ac:dyDescent="0.2">
      <c r="A12" s="28" t="s">
        <v>89</v>
      </c>
      <c r="B12" s="28"/>
      <c r="C12" s="28"/>
    </row>
    <row r="13" spans="1:3" x14ac:dyDescent="0.2">
      <c r="A13" s="28" t="s">
        <v>90</v>
      </c>
      <c r="B13" s="28"/>
      <c r="C13" s="28"/>
    </row>
    <row r="14" spans="1:3" x14ac:dyDescent="0.2">
      <c r="A14" s="28" t="s">
        <v>91</v>
      </c>
      <c r="B14" s="28"/>
      <c r="C14" s="28"/>
    </row>
    <row r="15" spans="1:3" x14ac:dyDescent="0.2">
      <c r="A15" s="28" t="s">
        <v>52</v>
      </c>
      <c r="B15" s="28"/>
      <c r="C15" s="28"/>
    </row>
    <row r="16" spans="1:3" x14ac:dyDescent="0.2">
      <c r="A16" s="28" t="s">
        <v>53</v>
      </c>
      <c r="B16" s="28"/>
      <c r="C16" s="28"/>
    </row>
    <row r="17" spans="1:3" x14ac:dyDescent="0.2">
      <c r="A17" s="28" t="s">
        <v>92</v>
      </c>
      <c r="B17" s="28"/>
      <c r="C17" s="28"/>
    </row>
    <row r="18" spans="1:3" x14ac:dyDescent="0.2">
      <c r="A18" s="28" t="s">
        <v>93</v>
      </c>
      <c r="B18" s="28"/>
      <c r="C18" s="28"/>
    </row>
    <row r="19" spans="1:3" x14ac:dyDescent="0.2">
      <c r="A19" s="28" t="s">
        <v>97</v>
      </c>
      <c r="B19" s="28"/>
      <c r="C19" s="28"/>
    </row>
    <row r="20" spans="1:3" x14ac:dyDescent="0.2">
      <c r="A20" s="28" t="s">
        <v>94</v>
      </c>
      <c r="B20" s="28"/>
      <c r="C20" s="28"/>
    </row>
    <row r="21" spans="1:3" x14ac:dyDescent="0.2">
      <c r="A21" s="28" t="s">
        <v>26</v>
      </c>
      <c r="B21" s="28"/>
      <c r="C21" s="28"/>
    </row>
    <row r="22" spans="1:3" x14ac:dyDescent="0.2">
      <c r="A22" s="28" t="s">
        <v>95</v>
      </c>
      <c r="B22" s="28"/>
      <c r="C22" s="28"/>
    </row>
    <row r="23" spans="1:3" x14ac:dyDescent="0.2">
      <c r="A23" s="28"/>
      <c r="B23" s="28"/>
      <c r="C23" s="28"/>
    </row>
    <row r="24" spans="1:3" x14ac:dyDescent="0.2">
      <c r="A24" s="28" t="s">
        <v>98</v>
      </c>
      <c r="B24" s="28"/>
      <c r="C24" s="28"/>
    </row>
    <row r="25" spans="1:3" x14ac:dyDescent="0.2">
      <c r="A25" s="28" t="s">
        <v>99</v>
      </c>
      <c r="B25" s="28"/>
      <c r="C25" s="28"/>
    </row>
    <row r="26" spans="1:3" x14ac:dyDescent="0.2">
      <c r="A26" s="28" t="s">
        <v>100</v>
      </c>
      <c r="B26" s="28"/>
      <c r="C26" s="28"/>
    </row>
    <row r="27" spans="1:3" x14ac:dyDescent="0.2">
      <c r="A27" s="28" t="s">
        <v>101</v>
      </c>
      <c r="B27" s="28"/>
      <c r="C27" s="28"/>
    </row>
    <row r="28" spans="1:3" x14ac:dyDescent="0.2">
      <c r="A28" s="28"/>
      <c r="B28" s="28"/>
      <c r="C28" s="28"/>
    </row>
    <row r="29" spans="1:3" x14ac:dyDescent="0.2">
      <c r="A29" s="28" t="s">
        <v>54</v>
      </c>
      <c r="B29" s="28" t="s">
        <v>55</v>
      </c>
      <c r="C29" s="28"/>
    </row>
    <row r="30" spans="1:3" x14ac:dyDescent="0.2">
      <c r="A30" s="28"/>
      <c r="B30" s="28"/>
      <c r="C30" s="28"/>
    </row>
    <row r="31" spans="1:3" x14ac:dyDescent="0.2">
      <c r="A31" s="28" t="s">
        <v>56</v>
      </c>
      <c r="B31" s="31" t="s">
        <v>75</v>
      </c>
      <c r="C31" s="28"/>
    </row>
    <row r="32" spans="1:3" x14ac:dyDescent="0.2">
      <c r="A32" s="28"/>
      <c r="B32" s="28"/>
      <c r="C32" s="28"/>
    </row>
    <row r="33" spans="1:3" x14ac:dyDescent="0.2">
      <c r="A33" s="28" t="s">
        <v>57</v>
      </c>
      <c r="B33" s="32">
        <v>13</v>
      </c>
      <c r="C33" s="28"/>
    </row>
    <row r="34" spans="1:3" x14ac:dyDescent="0.2">
      <c r="A34" s="28"/>
      <c r="B34" s="28"/>
      <c r="C34" s="28"/>
    </row>
    <row r="35" spans="1:3" x14ac:dyDescent="0.2">
      <c r="A35" s="28" t="s">
        <v>58</v>
      </c>
      <c r="B35" s="32" t="s">
        <v>59</v>
      </c>
      <c r="C35" s="28"/>
    </row>
    <row r="36" spans="1:3" x14ac:dyDescent="0.2">
      <c r="A36" s="28"/>
      <c r="B36" s="28"/>
      <c r="C36" s="28"/>
    </row>
    <row r="37" spans="1:3" x14ac:dyDescent="0.2">
      <c r="A37" s="28" t="s">
        <v>60</v>
      </c>
      <c r="B37" s="32">
        <v>0</v>
      </c>
      <c r="C37" s="28"/>
    </row>
    <row r="38" spans="1:3" x14ac:dyDescent="0.2">
      <c r="A38" s="28"/>
      <c r="B38" s="28"/>
      <c r="C38" s="28"/>
    </row>
    <row r="39" spans="1:3" x14ac:dyDescent="0.2">
      <c r="A39" s="28" t="s">
        <v>61</v>
      </c>
      <c r="B39" s="28" t="s">
        <v>62</v>
      </c>
      <c r="C39" s="28"/>
    </row>
    <row r="40" spans="1:3" x14ac:dyDescent="0.2">
      <c r="A40" s="28"/>
      <c r="B40" s="28"/>
      <c r="C40" s="28"/>
    </row>
    <row r="41" spans="1:3" x14ac:dyDescent="0.2">
      <c r="A41" s="28" t="s">
        <v>63</v>
      </c>
      <c r="B41" s="28" t="s">
        <v>59</v>
      </c>
      <c r="C41" s="28"/>
    </row>
    <row r="42" spans="1:3" x14ac:dyDescent="0.2">
      <c r="A42" s="28"/>
      <c r="B42" s="28"/>
      <c r="C42" s="28"/>
    </row>
    <row r="43" spans="1:3" x14ac:dyDescent="0.2">
      <c r="A43" s="28" t="s">
        <v>64</v>
      </c>
      <c r="B43" s="32">
        <v>6</v>
      </c>
      <c r="C43" s="28"/>
    </row>
    <row r="44" spans="1:3" x14ac:dyDescent="0.2">
      <c r="A44" s="28"/>
      <c r="B44" s="28"/>
      <c r="C44" s="28"/>
    </row>
    <row r="45" spans="1:3" x14ac:dyDescent="0.2">
      <c r="A45" s="28" t="s">
        <v>65</v>
      </c>
      <c r="B45" s="32" t="s">
        <v>59</v>
      </c>
      <c r="C45" s="28"/>
    </row>
    <row r="46" spans="1:3" x14ac:dyDescent="0.2">
      <c r="A46" s="28"/>
      <c r="B46" s="28"/>
      <c r="C46" s="28"/>
    </row>
    <row r="47" spans="1:3" x14ac:dyDescent="0.2">
      <c r="A47" s="28" t="s">
        <v>66</v>
      </c>
      <c r="B47" s="32" t="s">
        <v>59</v>
      </c>
      <c r="C47" s="28"/>
    </row>
    <row r="48" spans="1:3" x14ac:dyDescent="0.2">
      <c r="A48" s="28"/>
      <c r="B48" s="28"/>
      <c r="C48" s="28"/>
    </row>
    <row r="49" spans="1:3" x14ac:dyDescent="0.2">
      <c r="A49" s="28" t="s">
        <v>67</v>
      </c>
      <c r="B49" s="28" t="s">
        <v>68</v>
      </c>
      <c r="C49" s="28"/>
    </row>
    <row r="50" spans="1:3" x14ac:dyDescent="0.2">
      <c r="A50" s="28" t="s">
        <v>69</v>
      </c>
      <c r="B50" s="28" t="s">
        <v>68</v>
      </c>
      <c r="C50" s="28"/>
    </row>
    <row r="51" spans="1:3" x14ac:dyDescent="0.2">
      <c r="A51" s="28" t="s">
        <v>70</v>
      </c>
      <c r="B51" s="28" t="s">
        <v>68</v>
      </c>
      <c r="C51" s="28"/>
    </row>
    <row r="52" spans="1:3" x14ac:dyDescent="0.2">
      <c r="A52" s="28" t="s">
        <v>71</v>
      </c>
      <c r="B52" s="28" t="s">
        <v>68</v>
      </c>
      <c r="C52" s="28"/>
    </row>
    <row r="53" spans="1:3" x14ac:dyDescent="0.2">
      <c r="A53" s="28" t="s">
        <v>72</v>
      </c>
      <c r="B53" s="28" t="s">
        <v>68</v>
      </c>
      <c r="C53" s="28"/>
    </row>
    <row r="54" spans="1:3" x14ac:dyDescent="0.2">
      <c r="A54" s="28"/>
      <c r="B54" s="28"/>
      <c r="C54" s="28"/>
    </row>
    <row r="55" spans="1:3" x14ac:dyDescent="0.2">
      <c r="A55" s="28" t="s">
        <v>27</v>
      </c>
      <c r="B55" s="28"/>
      <c r="C55" s="28"/>
    </row>
    <row r="56" spans="1:3" x14ac:dyDescent="0.2">
      <c r="A56" s="28"/>
      <c r="B56" s="28"/>
      <c r="C56" s="28"/>
    </row>
    <row r="57" spans="1:3" x14ac:dyDescent="0.2">
      <c r="A57" s="28" t="s">
        <v>78</v>
      </c>
      <c r="B57" s="28"/>
      <c r="C57" s="28"/>
    </row>
    <row r="58" spans="1:3" x14ac:dyDescent="0.2">
      <c r="A58" s="28" t="s">
        <v>73</v>
      </c>
      <c r="B58" s="28"/>
      <c r="C58" s="28"/>
    </row>
    <row r="59" spans="1:3" x14ac:dyDescent="0.2">
      <c r="A59" s="28"/>
      <c r="B59" s="28"/>
      <c r="C59" s="28"/>
    </row>
    <row r="60" spans="1:3" x14ac:dyDescent="0.2">
      <c r="A60" s="28" t="s">
        <v>28</v>
      </c>
      <c r="B60" s="28"/>
      <c r="C60" s="2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M27"/>
  <sheetViews>
    <sheetView workbookViewId="0">
      <selection activeCell="F13" sqref="F13:F14"/>
    </sheetView>
  </sheetViews>
  <sheetFormatPr defaultRowHeight="12.75" x14ac:dyDescent="0.2"/>
  <cols>
    <col min="1" max="1" width="5.5703125" customWidth="1"/>
    <col min="2" max="2" width="6.140625" customWidth="1"/>
    <col min="3" max="3" width="8.140625" customWidth="1"/>
    <col min="5" max="5" width="11" customWidth="1"/>
    <col min="6" max="7" width="11.85546875" customWidth="1"/>
    <col min="8" max="8" width="13.7109375" customWidth="1"/>
    <col min="9" max="9" width="12.85546875" customWidth="1"/>
    <col min="11" max="11" width="15.5703125" customWidth="1"/>
  </cols>
  <sheetData>
    <row r="1" spans="3:13" ht="18" x14ac:dyDescent="0.25">
      <c r="C1" s="5" t="s">
        <v>88</v>
      </c>
    </row>
    <row r="2" spans="3:13" ht="18" x14ac:dyDescent="0.25">
      <c r="C2" s="5" t="s">
        <v>21</v>
      </c>
      <c r="F2" s="21" t="s">
        <v>39</v>
      </c>
      <c r="G2" s="21"/>
      <c r="H2" s="21" t="s">
        <v>39</v>
      </c>
    </row>
    <row r="3" spans="3:13" ht="15.75" x14ac:dyDescent="0.25">
      <c r="D3" s="2"/>
      <c r="E3" s="2"/>
      <c r="F3" s="27" t="s">
        <v>40</v>
      </c>
      <c r="G3" s="27"/>
      <c r="H3" s="27" t="s">
        <v>40</v>
      </c>
      <c r="I3" s="2"/>
      <c r="M3" s="20"/>
    </row>
    <row r="4" spans="3:13" ht="18" x14ac:dyDescent="0.25">
      <c r="C4" s="23"/>
      <c r="D4" s="2"/>
      <c r="E4" s="2"/>
      <c r="F4" s="27" t="s">
        <v>41</v>
      </c>
      <c r="G4" s="25" t="s">
        <v>36</v>
      </c>
      <c r="H4" s="27" t="s">
        <v>41</v>
      </c>
      <c r="J4" s="6" t="s">
        <v>76</v>
      </c>
    </row>
    <row r="5" spans="3:13" ht="18" x14ac:dyDescent="0.25">
      <c r="C5" s="6" t="s">
        <v>11</v>
      </c>
      <c r="D5" s="6" t="s">
        <v>12</v>
      </c>
      <c r="E5" s="6" t="s">
        <v>38</v>
      </c>
      <c r="F5" s="6" t="s">
        <v>79</v>
      </c>
      <c r="G5" s="26" t="s">
        <v>13</v>
      </c>
      <c r="H5" s="6" t="s">
        <v>80</v>
      </c>
      <c r="J5" s="6" t="s">
        <v>77</v>
      </c>
    </row>
    <row r="6" spans="3:13" ht="18" x14ac:dyDescent="0.25">
      <c r="C6" s="7" t="s">
        <v>81</v>
      </c>
      <c r="D6" s="8">
        <v>1</v>
      </c>
      <c r="E6" s="8">
        <v>0</v>
      </c>
      <c r="F6" s="5">
        <f>D6+SUMIF(Arcs!B$9:B$32,Nodes!$C6,Arcs!F$9:F$32)</f>
        <v>1</v>
      </c>
      <c r="G6" s="18" t="str">
        <f>[1]!WB(F6,"&gt;=",H6)</f>
        <v>=&gt;=</v>
      </c>
      <c r="H6" s="5">
        <f>E6+SUMIF(Arcs!A$9:A$32,Nodes!$C6,Arcs!F$9:F$32)</f>
        <v>1</v>
      </c>
      <c r="J6" s="5">
        <f>[1]!wbdual($G$6,0)</f>
        <v>0</v>
      </c>
    </row>
    <row r="7" spans="3:13" ht="18" x14ac:dyDescent="0.25">
      <c r="C7" s="7" t="s">
        <v>82</v>
      </c>
      <c r="D7" s="8">
        <v>0</v>
      </c>
      <c r="E7" s="8">
        <v>0</v>
      </c>
      <c r="F7" s="5">
        <f>D7+SUMIF(Arcs!B$9:B$32,Nodes!$C7,Arcs!F$9:F$32)</f>
        <v>1</v>
      </c>
      <c r="G7" s="18" t="str">
        <f>[1]!WB(F7,"&gt;=",H7)</f>
        <v>=&gt;=</v>
      </c>
      <c r="H7" s="5">
        <f>E7+SUMIF(Arcs!A$9:A$32,Nodes!$C7,Arcs!F$9:F$32)</f>
        <v>1</v>
      </c>
      <c r="J7" s="5">
        <f>[1]!wbdual($G$7,-2)</f>
        <v>-2</v>
      </c>
    </row>
    <row r="8" spans="3:13" ht="18" x14ac:dyDescent="0.25">
      <c r="C8" s="7" t="s">
        <v>83</v>
      </c>
      <c r="D8" s="8">
        <v>0</v>
      </c>
      <c r="E8" s="8">
        <v>0</v>
      </c>
      <c r="F8" s="5">
        <f>D8+SUMIF(Arcs!B$9:B$32,Nodes!$C8,Arcs!F$9:F$32)</f>
        <v>1</v>
      </c>
      <c r="G8" s="18" t="str">
        <f>[1]!WB(F8,"&gt;=",H8)</f>
        <v>=&gt;=</v>
      </c>
      <c r="H8" s="5">
        <f>E8+SUMIF(Arcs!A$9:A$32,Nodes!$C8,Arcs!F$9:F$32)</f>
        <v>1</v>
      </c>
      <c r="J8" s="5">
        <f>[1]!wbdual($G$8,-4)</f>
        <v>-4</v>
      </c>
    </row>
    <row r="9" spans="3:13" ht="18" x14ac:dyDescent="0.25">
      <c r="C9" s="7" t="s">
        <v>84</v>
      </c>
      <c r="D9" s="8">
        <v>0</v>
      </c>
      <c r="E9" s="8">
        <v>0</v>
      </c>
      <c r="F9" s="5">
        <f>D9+SUMIF(Arcs!B$9:B$32,Nodes!$C9,Arcs!F$9:F$32)</f>
        <v>0</v>
      </c>
      <c r="G9" s="18" t="str">
        <f>[1]!WB(F9,"&gt;=",H9)</f>
        <v>=&gt;=</v>
      </c>
      <c r="H9" s="5">
        <f>E9+SUMIF(Arcs!A$9:A$32,Nodes!$C9,Arcs!F$9:F$32)</f>
        <v>0</v>
      </c>
      <c r="J9" s="5">
        <f>[1]!wbdual($G$9,-3)</f>
        <v>-3</v>
      </c>
    </row>
    <row r="10" spans="3:13" ht="18" x14ac:dyDescent="0.25">
      <c r="C10" s="7" t="s">
        <v>85</v>
      </c>
      <c r="D10" s="8">
        <v>0</v>
      </c>
      <c r="E10" s="8">
        <v>0</v>
      </c>
      <c r="F10" s="5">
        <f>D10+SUMIF(Arcs!B$9:B$32,Nodes!$C10,Arcs!F$9:F$32)</f>
        <v>1</v>
      </c>
      <c r="G10" s="18" t="str">
        <f>[1]!WB(F10,"&gt;=",H10)</f>
        <v>=&gt;=</v>
      </c>
      <c r="H10" s="5">
        <f>E10+SUMIF(Arcs!A$9:A$32,Nodes!$C10,Arcs!F$9:F$32)</f>
        <v>1</v>
      </c>
      <c r="J10" s="5">
        <f>[1]!wbdual($G$10,-8)</f>
        <v>-8</v>
      </c>
    </row>
    <row r="11" spans="3:13" ht="18" x14ac:dyDescent="0.25">
      <c r="C11" s="7" t="s">
        <v>86</v>
      </c>
      <c r="D11" s="8">
        <v>0</v>
      </c>
      <c r="E11" s="8">
        <v>0</v>
      </c>
      <c r="F11" s="5">
        <f>D11+SUMIF(Arcs!B$9:B$32,Nodes!$C11,Arcs!F$9:F$32)</f>
        <v>0</v>
      </c>
      <c r="G11" s="18" t="str">
        <f>[1]!WB(F11,"&gt;=",H11)</f>
        <v>=&gt;=</v>
      </c>
      <c r="H11" s="5">
        <f>E11+SUMIF(Arcs!A$9:A$32,Nodes!$C11,Arcs!F$9:F$32)</f>
        <v>0</v>
      </c>
      <c r="J11" s="5">
        <f>[1]!wbdual($G$11,-7)</f>
        <v>-7</v>
      </c>
    </row>
    <row r="12" spans="3:13" ht="18" x14ac:dyDescent="0.25">
      <c r="C12" s="7" t="s">
        <v>87</v>
      </c>
      <c r="D12" s="8">
        <v>0</v>
      </c>
      <c r="E12" s="8">
        <v>1</v>
      </c>
      <c r="F12" s="5">
        <f>D12+SUMIF(Arcs!B$9:B$32,Nodes!$C12,Arcs!F$9:F$32)</f>
        <v>1</v>
      </c>
      <c r="G12" s="18" t="str">
        <f>[1]!WB(F12,"&gt;=",H12)</f>
        <v>=&gt;=</v>
      </c>
      <c r="H12" s="5">
        <f>E12+SUMIF(Arcs!A$9:A$32,Nodes!$C12,Arcs!F$9:F$32)</f>
        <v>1</v>
      </c>
      <c r="J12" s="5">
        <f>[1]!wbdual($G$12,-14)</f>
        <v>-14</v>
      </c>
    </row>
    <row r="17" spans="2:3" x14ac:dyDescent="0.2">
      <c r="B17" t="s">
        <v>7</v>
      </c>
    </row>
    <row r="18" spans="2:3" x14ac:dyDescent="0.2">
      <c r="B18" t="s">
        <v>15</v>
      </c>
    </row>
    <row r="19" spans="2:3" x14ac:dyDescent="0.2">
      <c r="B19" t="s">
        <v>8</v>
      </c>
    </row>
    <row r="20" spans="2:3" x14ac:dyDescent="0.2">
      <c r="B20" t="s">
        <v>42</v>
      </c>
    </row>
    <row r="22" spans="2:3" x14ac:dyDescent="0.2">
      <c r="B22" t="s">
        <v>16</v>
      </c>
    </row>
    <row r="23" spans="2:3" x14ac:dyDescent="0.2">
      <c r="B23" s="21" t="s">
        <v>43</v>
      </c>
    </row>
    <row r="24" spans="2:3" x14ac:dyDescent="0.2">
      <c r="B24" t="s">
        <v>14</v>
      </c>
    </row>
    <row r="25" spans="2:3" x14ac:dyDescent="0.2">
      <c r="B25" t="s">
        <v>8</v>
      </c>
    </row>
    <row r="26" spans="2:3" x14ac:dyDescent="0.2">
      <c r="B26" t="s">
        <v>6</v>
      </c>
    </row>
    <row r="27" spans="2:3" x14ac:dyDescent="0.2">
      <c r="C27" s="21" t="s">
        <v>49</v>
      </c>
    </row>
  </sheetData>
  <phoneticPr fontId="4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9"/>
  <sheetViews>
    <sheetView showZeros="0" tabSelected="1" workbookViewId="0">
      <selection activeCell="A2" sqref="A2"/>
    </sheetView>
  </sheetViews>
  <sheetFormatPr defaultRowHeight="12.75" x14ac:dyDescent="0.2"/>
  <cols>
    <col min="1" max="1" width="7.42578125" customWidth="1"/>
    <col min="2" max="2" width="8.85546875" customWidth="1"/>
    <col min="3" max="3" width="8.5703125" customWidth="1"/>
    <col min="4" max="4" width="5.42578125" customWidth="1"/>
    <col min="5" max="5" width="12.28515625" customWidth="1"/>
    <col min="6" max="6" width="6.28515625" customWidth="1"/>
    <col min="7" max="7" width="5.5703125" customWidth="1"/>
    <col min="8" max="8" width="13.5703125" customWidth="1"/>
    <col min="9" max="9" width="10.140625" customWidth="1"/>
    <col min="10" max="10" width="5.28515625" customWidth="1"/>
    <col min="11" max="11" width="4.5703125" customWidth="1"/>
    <col min="12" max="12" width="7.140625" customWidth="1"/>
    <col min="13" max="13" width="5.5703125" customWidth="1"/>
    <col min="14" max="14" width="5.28515625" customWidth="1"/>
    <col min="15" max="15" width="4.5703125" customWidth="1"/>
  </cols>
  <sheetData>
    <row r="1" spans="1:18" ht="18.75" x14ac:dyDescent="0.3">
      <c r="A1" s="35" t="s">
        <v>108</v>
      </c>
      <c r="I1" s="1"/>
      <c r="J1" s="1"/>
      <c r="L1" s="1"/>
      <c r="M1" s="1"/>
    </row>
    <row r="2" spans="1:18" ht="15.75" customHeight="1" x14ac:dyDescent="0.2">
      <c r="A2" s="4" t="s">
        <v>104</v>
      </c>
      <c r="B2" s="4"/>
      <c r="I2" s="1"/>
      <c r="J2" s="1"/>
      <c r="L2" s="1"/>
      <c r="M2" s="1"/>
    </row>
    <row r="3" spans="1:18" ht="15" customHeight="1" x14ac:dyDescent="0.2"/>
    <row r="4" spans="1:18" ht="16.5" x14ac:dyDescent="0.25">
      <c r="B4" s="11"/>
      <c r="D4" s="11"/>
      <c r="E4" s="13" t="s">
        <v>33</v>
      </c>
      <c r="F4" s="34">
        <f>SUMPRODUCT(C9:C32,F9:F32)</f>
        <v>13</v>
      </c>
      <c r="G4" s="11"/>
      <c r="H4" s="3"/>
      <c r="I4" s="33"/>
      <c r="Q4" s="11"/>
      <c r="R4" s="10"/>
    </row>
    <row r="5" spans="1:18" ht="16.5" x14ac:dyDescent="0.25">
      <c r="B5" s="11"/>
      <c r="D5" s="11"/>
      <c r="E5" s="13"/>
      <c r="F5" s="22"/>
      <c r="G5" s="11"/>
      <c r="Q5" s="11"/>
      <c r="R5" s="10"/>
    </row>
    <row r="6" spans="1:18" ht="16.5" x14ac:dyDescent="0.25">
      <c r="B6" s="11"/>
      <c r="D6" s="11"/>
      <c r="E6" s="19" t="s">
        <v>34</v>
      </c>
      <c r="F6" s="22"/>
      <c r="G6" s="11"/>
      <c r="Q6" s="11"/>
      <c r="R6" s="10"/>
    </row>
    <row r="7" spans="1:18" ht="14.25" customHeight="1" x14ac:dyDescent="0.25">
      <c r="A7" s="11" t="s">
        <v>35</v>
      </c>
      <c r="B7" s="11"/>
      <c r="C7" s="11"/>
      <c r="D7" s="11"/>
      <c r="E7" s="19" t="s">
        <v>9</v>
      </c>
      <c r="F7" s="13" t="s">
        <v>18</v>
      </c>
      <c r="G7" s="11"/>
      <c r="H7" s="21" t="s">
        <v>102</v>
      </c>
      <c r="Q7" s="11"/>
      <c r="R7" s="10"/>
    </row>
    <row r="8" spans="1:18" ht="16.5" x14ac:dyDescent="0.25">
      <c r="A8" s="14" t="s">
        <v>0</v>
      </c>
      <c r="B8" s="14" t="s">
        <v>1</v>
      </c>
      <c r="C8" s="14" t="s">
        <v>2</v>
      </c>
      <c r="D8" s="14" t="s">
        <v>4</v>
      </c>
      <c r="E8" s="24" t="s">
        <v>10</v>
      </c>
      <c r="F8" s="14" t="s">
        <v>3</v>
      </c>
      <c r="G8" s="11"/>
      <c r="H8" s="23" t="s">
        <v>103</v>
      </c>
      <c r="Q8" s="11"/>
      <c r="R8" s="10"/>
    </row>
    <row r="9" spans="1:18" ht="16.5" x14ac:dyDescent="0.25">
      <c r="A9" s="15" t="s">
        <v>81</v>
      </c>
      <c r="B9" s="15" t="s">
        <v>82</v>
      </c>
      <c r="C9" s="16">
        <v>2</v>
      </c>
      <c r="D9" s="16">
        <v>1</v>
      </c>
      <c r="E9" s="19" t="str">
        <f>[1]!WB(D9,"&gt;=",F9)</f>
        <v>=&gt;=</v>
      </c>
      <c r="F9" s="17">
        <v>1</v>
      </c>
      <c r="G9" s="11"/>
      <c r="Q9" s="11"/>
      <c r="R9" s="10"/>
    </row>
    <row r="10" spans="1:18" ht="16.5" x14ac:dyDescent="0.25">
      <c r="A10" s="15" t="s">
        <v>81</v>
      </c>
      <c r="B10" s="15" t="s">
        <v>83</v>
      </c>
      <c r="C10" s="16">
        <v>5</v>
      </c>
      <c r="D10" s="16">
        <v>1</v>
      </c>
      <c r="E10" s="19" t="str">
        <f>[1]!WB(D10,"&gt;=",F10)</f>
        <v>&gt;=</v>
      </c>
      <c r="F10" s="17">
        <v>0</v>
      </c>
      <c r="G10" s="11"/>
      <c r="Q10" s="11"/>
      <c r="R10" s="10"/>
    </row>
    <row r="11" spans="1:18" ht="16.5" x14ac:dyDescent="0.25">
      <c r="A11" s="15" t="s">
        <v>81</v>
      </c>
      <c r="B11" s="15" t="s">
        <v>84</v>
      </c>
      <c r="C11" s="16">
        <v>4</v>
      </c>
      <c r="D11" s="16">
        <v>1</v>
      </c>
      <c r="E11" s="19" t="str">
        <f>[1]!WB(D11,"&gt;=",F11)</f>
        <v>&gt;=</v>
      </c>
      <c r="F11" s="17">
        <v>0</v>
      </c>
      <c r="G11" s="11"/>
      <c r="Q11" s="11"/>
      <c r="R11" s="10"/>
    </row>
    <row r="12" spans="1:18" ht="16.5" x14ac:dyDescent="0.25">
      <c r="A12" s="15" t="s">
        <v>82</v>
      </c>
      <c r="B12" s="15" t="s">
        <v>81</v>
      </c>
      <c r="C12" s="16">
        <v>2</v>
      </c>
      <c r="D12" s="16">
        <v>1</v>
      </c>
      <c r="E12" s="19" t="str">
        <f>[1]!WB(D12,"&gt;=",F12)</f>
        <v>&gt;=</v>
      </c>
      <c r="F12" s="17">
        <v>0</v>
      </c>
      <c r="G12" s="11"/>
      <c r="Q12" s="11"/>
      <c r="R12" s="10"/>
    </row>
    <row r="13" spans="1:18" ht="16.5" x14ac:dyDescent="0.25">
      <c r="A13" s="15" t="s">
        <v>82</v>
      </c>
      <c r="B13" s="15" t="s">
        <v>83</v>
      </c>
      <c r="C13" s="16">
        <v>2</v>
      </c>
      <c r="D13" s="16">
        <v>1</v>
      </c>
      <c r="E13" s="19" t="str">
        <f>[1]!WB(D13,"&gt;=",F13)</f>
        <v>=&gt;=</v>
      </c>
      <c r="F13" s="17">
        <v>1</v>
      </c>
      <c r="G13" s="11"/>
      <c r="Q13" s="11"/>
      <c r="R13" s="10"/>
    </row>
    <row r="14" spans="1:18" ht="16.5" x14ac:dyDescent="0.25">
      <c r="A14" s="15" t="s">
        <v>82</v>
      </c>
      <c r="B14" s="15" t="s">
        <v>85</v>
      </c>
      <c r="C14" s="16">
        <v>7</v>
      </c>
      <c r="D14" s="16">
        <v>1</v>
      </c>
      <c r="E14" s="19" t="str">
        <f>[1]!WB(D14,"&gt;=",F14)</f>
        <v>&gt;=</v>
      </c>
      <c r="F14" s="17">
        <v>0</v>
      </c>
      <c r="G14" s="11"/>
      <c r="Q14" s="11"/>
      <c r="R14" s="10"/>
    </row>
    <row r="15" spans="1:18" ht="16.5" x14ac:dyDescent="0.25">
      <c r="A15" s="15" t="s">
        <v>83</v>
      </c>
      <c r="B15" s="15" t="s">
        <v>81</v>
      </c>
      <c r="C15" s="16">
        <v>5</v>
      </c>
      <c r="D15" s="16">
        <v>1</v>
      </c>
      <c r="E15" s="19" t="str">
        <f>[1]!WB(D15,"&gt;=",F15)</f>
        <v>&gt;=</v>
      </c>
      <c r="F15" s="17">
        <v>0</v>
      </c>
      <c r="G15" s="11"/>
      <c r="Q15" s="11"/>
      <c r="R15" s="10"/>
    </row>
    <row r="16" spans="1:18" ht="16.5" x14ac:dyDescent="0.25">
      <c r="A16" s="15" t="s">
        <v>83</v>
      </c>
      <c r="B16" s="15" t="s">
        <v>82</v>
      </c>
      <c r="C16" s="16">
        <v>2</v>
      </c>
      <c r="D16" s="16">
        <v>1</v>
      </c>
      <c r="E16" s="19" t="str">
        <f>[1]!WB(D16,"&gt;=",F16)</f>
        <v>&gt;=</v>
      </c>
      <c r="F16" s="17">
        <v>0</v>
      </c>
      <c r="G16" s="11"/>
      <c r="Q16" s="11"/>
      <c r="R16" s="10"/>
    </row>
    <row r="17" spans="1:18" ht="16.5" x14ac:dyDescent="0.25">
      <c r="A17" s="15" t="s">
        <v>83</v>
      </c>
      <c r="B17" s="15" t="s">
        <v>84</v>
      </c>
      <c r="C17" s="16">
        <v>1</v>
      </c>
      <c r="D17" s="16">
        <v>1</v>
      </c>
      <c r="E17" s="19" t="str">
        <f>[1]!WB(D17,"&gt;=",F17)</f>
        <v>&gt;=</v>
      </c>
      <c r="F17" s="17">
        <v>0</v>
      </c>
      <c r="G17" s="11"/>
      <c r="Q17" s="11"/>
      <c r="R17" s="10"/>
    </row>
    <row r="18" spans="1:18" ht="16.5" x14ac:dyDescent="0.25">
      <c r="A18" s="15" t="s">
        <v>83</v>
      </c>
      <c r="B18" s="15" t="s">
        <v>85</v>
      </c>
      <c r="C18" s="16">
        <v>4</v>
      </c>
      <c r="D18" s="16">
        <v>1</v>
      </c>
      <c r="E18" s="19" t="str">
        <f>[1]!WB(D18,"&gt;=",F18)</f>
        <v>=&gt;=</v>
      </c>
      <c r="F18" s="17">
        <v>1</v>
      </c>
      <c r="G18" s="11"/>
      <c r="Q18" s="11"/>
      <c r="R18" s="10"/>
    </row>
    <row r="19" spans="1:18" ht="16.5" x14ac:dyDescent="0.25">
      <c r="A19" s="15" t="s">
        <v>83</v>
      </c>
      <c r="B19" s="15" t="s">
        <v>86</v>
      </c>
      <c r="C19" s="16">
        <v>3</v>
      </c>
      <c r="D19" s="16">
        <v>1</v>
      </c>
      <c r="E19" s="19" t="str">
        <f>[1]!WB(D19,"&gt;=",F19)</f>
        <v>&gt;=</v>
      </c>
      <c r="F19" s="17">
        <v>0</v>
      </c>
      <c r="G19" s="11"/>
      <c r="Q19" s="11"/>
      <c r="R19" s="10"/>
    </row>
    <row r="20" spans="1:18" ht="16.5" x14ac:dyDescent="0.25">
      <c r="A20" s="15" t="s">
        <v>84</v>
      </c>
      <c r="B20" s="15" t="s">
        <v>81</v>
      </c>
      <c r="C20" s="16">
        <v>4</v>
      </c>
      <c r="D20" s="16">
        <v>1</v>
      </c>
      <c r="E20" s="19" t="str">
        <f>[1]!WB(D20,"&gt;=",F20)</f>
        <v>&gt;=</v>
      </c>
      <c r="F20" s="17">
        <v>0</v>
      </c>
      <c r="G20" s="11"/>
      <c r="Q20" s="11"/>
      <c r="R20" s="10"/>
    </row>
    <row r="21" spans="1:18" ht="16.5" x14ac:dyDescent="0.25">
      <c r="A21" s="15" t="s">
        <v>84</v>
      </c>
      <c r="B21" s="15" t="s">
        <v>83</v>
      </c>
      <c r="C21" s="16">
        <v>1</v>
      </c>
      <c r="D21" s="16">
        <v>1</v>
      </c>
      <c r="E21" s="19" t="str">
        <f>[1]!WB(D21,"&gt;=",F21)</f>
        <v>&gt;=</v>
      </c>
      <c r="F21" s="17">
        <v>0</v>
      </c>
      <c r="G21" s="11"/>
      <c r="Q21" s="11"/>
      <c r="R21" s="10"/>
    </row>
    <row r="22" spans="1:18" ht="16.5" x14ac:dyDescent="0.25">
      <c r="A22" s="15" t="s">
        <v>84</v>
      </c>
      <c r="B22" s="15" t="s">
        <v>86</v>
      </c>
      <c r="C22" s="16">
        <v>4</v>
      </c>
      <c r="D22" s="16">
        <v>1</v>
      </c>
      <c r="E22" s="19" t="str">
        <f>[1]!WB(D22,"&gt;=",F22)</f>
        <v>&gt;=</v>
      </c>
      <c r="F22" s="17">
        <v>0</v>
      </c>
      <c r="G22" s="11"/>
      <c r="Q22" s="11"/>
      <c r="R22" s="10"/>
    </row>
    <row r="23" spans="1:18" ht="16.5" x14ac:dyDescent="0.25">
      <c r="A23" s="15" t="s">
        <v>85</v>
      </c>
      <c r="B23" s="15" t="s">
        <v>82</v>
      </c>
      <c r="C23" s="16">
        <v>7</v>
      </c>
      <c r="D23" s="16">
        <v>1</v>
      </c>
      <c r="E23" s="19" t="str">
        <f>[1]!WB(D23,"&gt;=",F23)</f>
        <v>&gt;=</v>
      </c>
      <c r="F23" s="17">
        <v>0</v>
      </c>
      <c r="G23" s="11"/>
      <c r="Q23" s="11"/>
      <c r="R23" s="10"/>
    </row>
    <row r="24" spans="1:18" ht="16.5" x14ac:dyDescent="0.25">
      <c r="A24" s="15" t="s">
        <v>85</v>
      </c>
      <c r="B24" s="15" t="s">
        <v>83</v>
      </c>
      <c r="C24" s="16">
        <v>4</v>
      </c>
      <c r="D24" s="16">
        <v>1</v>
      </c>
      <c r="E24" s="19" t="str">
        <f>[1]!WB(D24,"&gt;=",F24)</f>
        <v>&gt;=</v>
      </c>
      <c r="F24" s="17">
        <v>0</v>
      </c>
      <c r="G24" s="11"/>
      <c r="Q24" s="11"/>
      <c r="R24" s="10"/>
    </row>
    <row r="25" spans="1:18" ht="16.5" x14ac:dyDescent="0.25">
      <c r="A25" s="15" t="s">
        <v>85</v>
      </c>
      <c r="B25" s="15" t="s">
        <v>86</v>
      </c>
      <c r="C25" s="16">
        <v>1</v>
      </c>
      <c r="D25" s="16">
        <v>1</v>
      </c>
      <c r="E25" s="19" t="str">
        <f>[1]!WB(D25,"&gt;=",F25)</f>
        <v>&gt;=</v>
      </c>
      <c r="F25" s="17">
        <v>0</v>
      </c>
      <c r="G25" s="11"/>
      <c r="Q25" s="11"/>
      <c r="R25" s="10"/>
    </row>
    <row r="26" spans="1:18" ht="16.5" x14ac:dyDescent="0.25">
      <c r="A26" s="15" t="s">
        <v>85</v>
      </c>
      <c r="B26" s="15" t="s">
        <v>87</v>
      </c>
      <c r="C26" s="16">
        <v>5</v>
      </c>
      <c r="D26" s="16">
        <v>1</v>
      </c>
      <c r="E26" s="19" t="str">
        <f>[1]!WB(D26,"&gt;=",F26)</f>
        <v>=&gt;=</v>
      </c>
      <c r="F26" s="17">
        <v>1</v>
      </c>
      <c r="G26" s="11"/>
      <c r="Q26" s="11"/>
      <c r="R26" s="10"/>
    </row>
    <row r="27" spans="1:18" ht="16.5" x14ac:dyDescent="0.25">
      <c r="A27" s="15" t="s">
        <v>86</v>
      </c>
      <c r="B27" s="15" t="s">
        <v>83</v>
      </c>
      <c r="C27" s="16">
        <v>3</v>
      </c>
      <c r="D27" s="16">
        <v>1</v>
      </c>
      <c r="E27" s="19" t="str">
        <f>[1]!WB(D27,"&gt;=",F27)</f>
        <v>&gt;=</v>
      </c>
      <c r="F27" s="17">
        <v>0</v>
      </c>
      <c r="G27" s="11"/>
      <c r="Q27" s="11"/>
      <c r="R27" s="10"/>
    </row>
    <row r="28" spans="1:18" ht="16.5" x14ac:dyDescent="0.25">
      <c r="A28" s="15" t="s">
        <v>86</v>
      </c>
      <c r="B28" s="15" t="s">
        <v>84</v>
      </c>
      <c r="C28" s="16">
        <v>4</v>
      </c>
      <c r="D28" s="16">
        <v>1</v>
      </c>
      <c r="E28" s="19" t="str">
        <f>[1]!WB(D28,"&gt;=",F28)</f>
        <v>&gt;=</v>
      </c>
      <c r="F28" s="17">
        <v>0</v>
      </c>
      <c r="G28" s="11"/>
      <c r="Q28" s="11"/>
      <c r="R28" s="10"/>
    </row>
    <row r="29" spans="1:18" ht="16.5" x14ac:dyDescent="0.25">
      <c r="A29" s="15" t="s">
        <v>86</v>
      </c>
      <c r="B29" s="15" t="s">
        <v>85</v>
      </c>
      <c r="C29" s="16">
        <v>1</v>
      </c>
      <c r="D29" s="16">
        <v>1</v>
      </c>
      <c r="E29" s="19" t="str">
        <f>[1]!WB(D29,"&gt;=",F29)</f>
        <v>&gt;=</v>
      </c>
      <c r="F29" s="17">
        <v>0</v>
      </c>
      <c r="G29" s="11"/>
      <c r="Q29" s="11"/>
      <c r="R29" s="10"/>
    </row>
    <row r="30" spans="1:18" ht="16.5" x14ac:dyDescent="0.25">
      <c r="A30" s="15" t="s">
        <v>86</v>
      </c>
      <c r="B30" s="15" t="s">
        <v>87</v>
      </c>
      <c r="C30" s="16">
        <v>7</v>
      </c>
      <c r="D30" s="16">
        <v>1</v>
      </c>
      <c r="E30" s="19" t="str">
        <f>[1]!WB(D30,"&gt;=",F30)</f>
        <v>&gt;=</v>
      </c>
      <c r="F30" s="17">
        <v>0</v>
      </c>
      <c r="G30" s="11"/>
      <c r="Q30" s="11"/>
      <c r="R30" s="10"/>
    </row>
    <row r="31" spans="1:18" ht="16.5" x14ac:dyDescent="0.25">
      <c r="A31" s="15" t="s">
        <v>87</v>
      </c>
      <c r="B31" s="15" t="s">
        <v>85</v>
      </c>
      <c r="C31" s="16">
        <v>5</v>
      </c>
      <c r="D31" s="16">
        <v>1</v>
      </c>
      <c r="E31" s="19" t="str">
        <f>[1]!WB(D31,"&gt;=",F31)</f>
        <v>&gt;=</v>
      </c>
      <c r="F31" s="17">
        <v>0</v>
      </c>
      <c r="G31" s="11"/>
      <c r="Q31" s="11"/>
      <c r="R31" s="10"/>
    </row>
    <row r="32" spans="1:18" ht="16.5" x14ac:dyDescent="0.25">
      <c r="A32" s="15" t="s">
        <v>87</v>
      </c>
      <c r="B32" s="15" t="s">
        <v>86</v>
      </c>
      <c r="C32" s="16">
        <v>7</v>
      </c>
      <c r="D32" s="16">
        <v>1</v>
      </c>
      <c r="E32" s="19" t="str">
        <f>[1]!WB(D32,"&gt;=",F32)</f>
        <v>&gt;=</v>
      </c>
      <c r="F32" s="17">
        <v>0</v>
      </c>
      <c r="G32" s="11"/>
      <c r="Q32" s="11"/>
      <c r="R32" s="10"/>
    </row>
    <row r="33" spans="1:17" ht="13.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x14ac:dyDescent="0.2">
      <c r="A34" t="s">
        <v>7</v>
      </c>
    </row>
    <row r="35" spans="1:17" x14ac:dyDescent="0.2">
      <c r="A35" t="s">
        <v>15</v>
      </c>
    </row>
    <row r="36" spans="1:17" x14ac:dyDescent="0.2">
      <c r="A36" t="s">
        <v>8</v>
      </c>
    </row>
    <row r="37" spans="1:17" x14ac:dyDescent="0.2">
      <c r="A37" t="s">
        <v>42</v>
      </c>
    </row>
    <row r="39" spans="1:17" x14ac:dyDescent="0.2">
      <c r="A39" t="s">
        <v>16</v>
      </c>
    </row>
    <row r="40" spans="1:17" x14ac:dyDescent="0.2">
      <c r="A40" s="21" t="s">
        <v>43</v>
      </c>
    </row>
    <row r="41" spans="1:17" x14ac:dyDescent="0.2">
      <c r="A41" t="s">
        <v>14</v>
      </c>
    </row>
    <row r="42" spans="1:17" x14ac:dyDescent="0.2">
      <c r="A42" t="s">
        <v>8</v>
      </c>
    </row>
    <row r="43" spans="1:17" x14ac:dyDescent="0.2">
      <c r="A43" t="s">
        <v>6</v>
      </c>
    </row>
    <row r="44" spans="1:17" x14ac:dyDescent="0.2">
      <c r="B44" s="21" t="s">
        <v>49</v>
      </c>
    </row>
    <row r="46" spans="1:17" x14ac:dyDescent="0.2">
      <c r="A46" s="21" t="s">
        <v>105</v>
      </c>
    </row>
    <row r="48" spans="1:17" x14ac:dyDescent="0.2">
      <c r="A48" t="s">
        <v>106</v>
      </c>
    </row>
    <row r="49" spans="1:1" x14ac:dyDescent="0.2">
      <c r="A49" t="s">
        <v>107</v>
      </c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4"/>
  <sheetViews>
    <sheetView workbookViewId="0">
      <selection activeCell="K6" sqref="K6"/>
    </sheetView>
  </sheetViews>
  <sheetFormatPr defaultRowHeight="12.75" x14ac:dyDescent="0.2"/>
  <sheetData>
    <row r="1" spans="1:17" ht="18" x14ac:dyDescent="0.25">
      <c r="A1" s="9" t="s">
        <v>5</v>
      </c>
      <c r="J1" s="21" t="s">
        <v>74</v>
      </c>
    </row>
    <row r="3" spans="1:17" ht="16.5" x14ac:dyDescent="0.25">
      <c r="A3" s="11" t="s">
        <v>44</v>
      </c>
      <c r="B3" s="11"/>
      <c r="C3" s="11"/>
      <c r="D3" s="11"/>
      <c r="E3" s="11"/>
      <c r="F3" s="11"/>
      <c r="G3" s="11"/>
      <c r="H3" s="11"/>
      <c r="I3" s="12"/>
      <c r="J3" s="11"/>
      <c r="K3" s="11" t="s">
        <v>7</v>
      </c>
      <c r="L3" s="12"/>
      <c r="M3" s="11"/>
      <c r="N3" s="11"/>
      <c r="P3" s="11"/>
      <c r="Q3" s="10"/>
    </row>
    <row r="4" spans="1:17" ht="16.5" x14ac:dyDescent="0.25">
      <c r="A4" s="11" t="s">
        <v>17</v>
      </c>
      <c r="B4" s="11"/>
      <c r="C4" s="11"/>
      <c r="D4" s="11"/>
      <c r="E4" s="11"/>
      <c r="F4" s="11"/>
      <c r="G4" s="11"/>
      <c r="H4" s="11"/>
      <c r="I4" s="12"/>
      <c r="J4" s="11"/>
      <c r="K4" s="11" t="s">
        <v>15</v>
      </c>
      <c r="L4" s="12"/>
      <c r="M4" s="11"/>
      <c r="N4" s="11"/>
      <c r="P4" s="11"/>
    </row>
    <row r="5" spans="1:17" ht="16.5" x14ac:dyDescent="0.25">
      <c r="A5" s="11"/>
      <c r="B5" s="11"/>
      <c r="C5" s="11"/>
      <c r="D5" s="11"/>
      <c r="E5" s="11"/>
      <c r="F5" s="11"/>
      <c r="G5" s="11"/>
      <c r="H5" s="11"/>
      <c r="I5" s="12"/>
      <c r="J5" s="11"/>
      <c r="K5" s="11" t="s">
        <v>8</v>
      </c>
      <c r="L5" s="12"/>
      <c r="M5" s="11"/>
      <c r="N5" s="11"/>
      <c r="P5" s="11"/>
    </row>
    <row r="6" spans="1:17" ht="16.5" x14ac:dyDescent="0.25">
      <c r="A6" s="11" t="s">
        <v>45</v>
      </c>
      <c r="B6" s="11"/>
      <c r="C6" s="11"/>
      <c r="D6" s="11"/>
      <c r="E6" s="11"/>
      <c r="F6" s="11"/>
      <c r="G6" s="11"/>
      <c r="H6" s="11"/>
      <c r="I6" s="12"/>
      <c r="J6" s="11"/>
      <c r="K6" s="11" t="s">
        <v>31</v>
      </c>
      <c r="L6" s="12"/>
      <c r="M6" s="11"/>
      <c r="N6" s="11"/>
      <c r="P6" s="11"/>
    </row>
    <row r="7" spans="1:17" ht="16.5" x14ac:dyDescent="0.25">
      <c r="A7" s="20" t="s">
        <v>46</v>
      </c>
      <c r="B7" s="11"/>
      <c r="C7" s="11"/>
      <c r="D7" s="11"/>
      <c r="E7" s="11"/>
      <c r="F7" s="11"/>
      <c r="G7" s="11"/>
      <c r="H7" s="11"/>
      <c r="I7" s="12"/>
      <c r="J7" s="11"/>
      <c r="K7" s="11" t="s">
        <v>30</v>
      </c>
      <c r="L7" s="12"/>
      <c r="M7" s="11"/>
      <c r="N7" s="11"/>
      <c r="P7" s="11"/>
    </row>
    <row r="8" spans="1:17" ht="16.5" x14ac:dyDescent="0.25">
      <c r="A8" s="11" t="s">
        <v>19</v>
      </c>
      <c r="B8" s="11"/>
      <c r="C8" s="11"/>
      <c r="D8" s="11"/>
      <c r="E8" s="11"/>
      <c r="F8" s="11"/>
      <c r="G8" s="11"/>
      <c r="H8" s="11"/>
      <c r="I8" s="12"/>
      <c r="J8" s="11"/>
      <c r="Q8" s="10"/>
    </row>
    <row r="9" spans="1:17" ht="16.5" x14ac:dyDescent="0.25">
      <c r="A9" s="11" t="s">
        <v>20</v>
      </c>
      <c r="B9" s="11"/>
      <c r="C9" s="11"/>
      <c r="D9" s="11"/>
      <c r="E9" s="11"/>
      <c r="F9" s="11"/>
      <c r="G9" s="11"/>
      <c r="H9" s="11"/>
      <c r="I9" s="12"/>
      <c r="J9" s="11"/>
      <c r="K9" s="11" t="s">
        <v>16</v>
      </c>
      <c r="L9" s="12"/>
      <c r="M9" s="11"/>
      <c r="Q9" s="10"/>
    </row>
    <row r="10" spans="1:17" ht="16.5" x14ac:dyDescent="0.25">
      <c r="A10" s="11" t="s">
        <v>22</v>
      </c>
      <c r="B10" s="11"/>
      <c r="C10" s="11"/>
      <c r="D10" s="11"/>
      <c r="E10" s="11"/>
      <c r="F10" s="11"/>
      <c r="G10" s="11"/>
      <c r="H10" s="11"/>
      <c r="I10" s="12"/>
      <c r="J10" s="11"/>
      <c r="K10" s="11" t="s">
        <v>47</v>
      </c>
      <c r="L10" s="12"/>
      <c r="M10" s="11"/>
      <c r="Q10" s="10"/>
    </row>
    <row r="11" spans="1:17" ht="16.5" x14ac:dyDescent="0.25">
      <c r="D11" s="11"/>
      <c r="E11" s="11"/>
      <c r="F11" s="11"/>
      <c r="G11" s="11"/>
      <c r="H11" s="11"/>
      <c r="I11" s="12"/>
      <c r="J11" s="11"/>
      <c r="K11" s="11" t="s">
        <v>14</v>
      </c>
      <c r="L11" s="12"/>
      <c r="M11" s="11"/>
      <c r="Q11" s="10"/>
    </row>
    <row r="12" spans="1:17" ht="16.5" x14ac:dyDescent="0.25">
      <c r="D12" s="11"/>
      <c r="E12" s="11"/>
      <c r="F12" s="11"/>
      <c r="G12" s="11"/>
      <c r="H12" s="11"/>
      <c r="I12" s="12"/>
      <c r="J12" s="11"/>
      <c r="K12" s="11" t="s">
        <v>8</v>
      </c>
      <c r="L12" s="12"/>
      <c r="M12" s="11"/>
      <c r="Q12" s="10"/>
    </row>
    <row r="13" spans="1:17" ht="16.5" x14ac:dyDescent="0.25">
      <c r="A13" s="20"/>
      <c r="B13" s="11"/>
      <c r="C13" s="11"/>
      <c r="D13" s="11"/>
      <c r="E13" s="11"/>
      <c r="F13" s="11"/>
      <c r="G13" s="11"/>
      <c r="H13" s="11"/>
      <c r="I13" s="12"/>
      <c r="J13" s="11"/>
      <c r="K13" s="11" t="s">
        <v>6</v>
      </c>
      <c r="L13" s="12"/>
      <c r="M13" s="11"/>
      <c r="N13" s="11"/>
      <c r="P13" s="11"/>
      <c r="Q13" s="10"/>
    </row>
    <row r="14" spans="1:17" ht="16.5" x14ac:dyDescent="0.25">
      <c r="B14" s="11"/>
      <c r="C14" s="11"/>
      <c r="D14" s="11"/>
      <c r="E14" s="11"/>
      <c r="F14" s="11"/>
      <c r="G14" s="11"/>
      <c r="H14" s="11"/>
      <c r="I14" s="12"/>
      <c r="J14" s="11"/>
      <c r="N14" s="11"/>
      <c r="P14" s="11"/>
      <c r="Q14" s="10"/>
    </row>
    <row r="15" spans="1:17" ht="16.5" x14ac:dyDescent="0.25">
      <c r="B15" s="11"/>
      <c r="C15" s="11"/>
      <c r="D15" s="11"/>
      <c r="E15" s="11"/>
      <c r="F15" s="11"/>
      <c r="G15" s="11"/>
      <c r="H15" s="11"/>
      <c r="I15" s="12"/>
      <c r="J15" s="11"/>
      <c r="K15" s="11" t="s">
        <v>48</v>
      </c>
      <c r="L15" s="12"/>
      <c r="M15" s="11"/>
      <c r="N15" s="11"/>
      <c r="P15" s="11"/>
      <c r="Q15" s="10"/>
    </row>
    <row r="16" spans="1:17" ht="16.5" x14ac:dyDescent="0.25">
      <c r="A16" s="11" t="s">
        <v>32</v>
      </c>
      <c r="D16" s="11"/>
      <c r="E16" s="11"/>
      <c r="F16" s="11"/>
      <c r="G16" s="11"/>
      <c r="H16" s="11"/>
      <c r="I16" s="12"/>
      <c r="J16" s="11"/>
      <c r="Q16" s="10"/>
    </row>
    <row r="17" spans="1:17" x14ac:dyDescent="0.2">
      <c r="A17" s="3" t="s">
        <v>37</v>
      </c>
    </row>
    <row r="20" spans="1:17" ht="16.5" x14ac:dyDescent="0.25">
      <c r="N20" s="11"/>
      <c r="P20" s="11"/>
      <c r="Q20" s="10"/>
    </row>
    <row r="21" spans="1:17" ht="16.5" x14ac:dyDescent="0.25">
      <c r="N21" s="11"/>
      <c r="P21" s="11"/>
      <c r="Q21" s="10"/>
    </row>
    <row r="22" spans="1:17" ht="16.5" x14ac:dyDescent="0.25">
      <c r="N22" s="11"/>
      <c r="P22" s="11"/>
      <c r="Q22" s="10"/>
    </row>
    <row r="23" spans="1:17" ht="16.5" x14ac:dyDescent="0.25">
      <c r="N23" s="11"/>
      <c r="P23" s="11"/>
      <c r="Q23" s="10"/>
    </row>
    <row r="24" spans="1:17" ht="16.5" x14ac:dyDescent="0.25">
      <c r="N24" s="11"/>
      <c r="P24" s="11"/>
      <c r="Q24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9</vt:i4>
      </vt:variant>
    </vt:vector>
  </HeadingPairs>
  <TitlesOfParts>
    <vt:vector size="13" baseType="lpstr">
      <vt:lpstr>WB! Status</vt:lpstr>
      <vt:lpstr>Nodes</vt:lpstr>
      <vt:lpstr>Arcs</vt:lpstr>
      <vt:lpstr>Comments</vt:lpstr>
      <vt:lpstr>ARC</vt:lpstr>
      <vt:lpstr>COST</vt:lpstr>
      <vt:lpstr>From</vt:lpstr>
      <vt:lpstr>NODE</vt:lpstr>
      <vt:lpstr>SUPPLY</vt:lpstr>
      <vt:lpstr>ToNode</vt:lpstr>
      <vt:lpstr>WBBINuseit</vt:lpstr>
      <vt:lpstr>WBMIN</vt:lpstr>
      <vt:lpstr>X</vt:lpstr>
    </vt:vector>
  </TitlesOfParts>
  <Company>LINDO Systems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Tex A. Purt</dc:creator>
  <dc:description>LINDO Systems</dc:description>
  <cp:lastModifiedBy>hassl</cp:lastModifiedBy>
  <cp:lastPrinted>2005-08-01T19:56:03Z</cp:lastPrinted>
  <dcterms:created xsi:type="dcterms:W3CDTF">1998-01-15T04:43:47Z</dcterms:created>
  <dcterms:modified xsi:type="dcterms:W3CDTF">2019-11-03T19:44:27Z</dcterms:modified>
</cp:coreProperties>
</file>