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CCA3EB5E-2C49-4C2A-9854-E499D07DCD40}" xr6:coauthVersionLast="47" xr6:coauthVersionMax="47" xr10:uidLastSave="{00000000-0000-0000-0000-000000000000}"/>
  <bookViews>
    <workbookView xWindow="2820" yWindow="2280" windowWidth="23115" windowHeight="13185" activeTab="1" xr2:uid="{836BD1DD-33A0-4F50-990F-05605AED5686}"/>
  </bookViews>
  <sheets>
    <sheet name="WB! Status" sheetId="6" r:id="rId1"/>
    <sheet name="Model" sheetId="1" r:id="rId2"/>
  </sheets>
  <externalReferences>
    <externalReference r:id="rId3"/>
  </externalReferences>
  <definedNames>
    <definedName name="WBINTRange0">Model!$G$13:$G$15</definedName>
    <definedName name="WBMIN">Model!$I$10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4" i="1"/>
  <c r="H13" i="1"/>
  <c r="I15" i="1" l="1"/>
  <c r="I14" i="1"/>
  <c r="I13" i="1"/>
  <c r="I9" i="1" s="1"/>
  <c r="J6" i="1"/>
  <c r="K6" i="1" s="1"/>
  <c r="L6" i="1" s="1"/>
  <c r="M6" i="1" s="1"/>
  <c r="N6" i="1" s="1"/>
  <c r="O6" i="1" s="1"/>
  <c r="P6" i="1" s="1"/>
  <c r="Q6" i="1" s="1"/>
  <c r="R6" i="1" s="1"/>
  <c r="S6" i="1" s="1"/>
  <c r="T6" i="1" s="1"/>
  <c r="U6" i="1" s="1"/>
  <c r="V6" i="1" s="1"/>
  <c r="W6" i="1" s="1"/>
  <c r="W15" i="1" s="1"/>
  <c r="I11" i="1"/>
  <c r="O13" i="1" l="1"/>
  <c r="Q14" i="1"/>
  <c r="P13" i="1"/>
  <c r="R14" i="1"/>
  <c r="S14" i="1"/>
  <c r="M15" i="1"/>
  <c r="U15" i="1"/>
  <c r="J13" i="1"/>
  <c r="R13" i="1"/>
  <c r="L14" i="1"/>
  <c r="T14" i="1"/>
  <c r="N15" i="1"/>
  <c r="V15" i="1"/>
  <c r="S15" i="1"/>
  <c r="L15" i="1"/>
  <c r="Q13" i="1"/>
  <c r="K13" i="1"/>
  <c r="O15" i="1"/>
  <c r="N14" i="1"/>
  <c r="P15" i="1"/>
  <c r="T15" i="1"/>
  <c r="K14" i="1"/>
  <c r="S13" i="1"/>
  <c r="S9" i="1" s="1"/>
  <c r="U14" i="1"/>
  <c r="T13" i="1"/>
  <c r="T9" i="1" s="1"/>
  <c r="V14" i="1"/>
  <c r="M13" i="1"/>
  <c r="U13" i="1"/>
  <c r="O14" i="1"/>
  <c r="W14" i="1"/>
  <c r="Q15" i="1"/>
  <c r="W13" i="1"/>
  <c r="W9" i="1" s="1"/>
  <c r="K15" i="1"/>
  <c r="J14" i="1"/>
  <c r="N16" i="1"/>
  <c r="M14" i="1"/>
  <c r="L13" i="1"/>
  <c r="N13" i="1"/>
  <c r="N9" i="1" s="1"/>
  <c r="V13" i="1"/>
  <c r="P14" i="1"/>
  <c r="J15" i="1"/>
  <c r="R15" i="1"/>
  <c r="T11" i="1"/>
  <c r="S11" i="1"/>
  <c r="W11" i="1"/>
  <c r="N11" i="1"/>
  <c r="Q9" i="1" l="1"/>
  <c r="V9" i="1"/>
  <c r="J9" i="1"/>
  <c r="R9" i="1"/>
  <c r="L9" i="1"/>
  <c r="U9" i="1"/>
  <c r="P9" i="1"/>
  <c r="M9" i="1"/>
  <c r="K9" i="1"/>
  <c r="O9" i="1"/>
  <c r="Q11" i="1"/>
  <c r="V11" i="1"/>
  <c r="J11" i="1"/>
  <c r="R11" i="1"/>
  <c r="L11" i="1"/>
  <c r="O11" i="1"/>
  <c r="U11" i="1"/>
  <c r="K11" i="1"/>
  <c r="P11" i="1"/>
  <c r="M11" i="1"/>
</calcChain>
</file>

<file path=xl/sharedStrings.xml><?xml version="1.0" encoding="utf-8"?>
<sst xmlns="http://schemas.openxmlformats.org/spreadsheetml/2006/main" count="89" uniqueCount="84">
  <si>
    <t>CashNeeds:</t>
  </si>
  <si>
    <t>Period:</t>
  </si>
  <si>
    <t>A</t>
  </si>
  <si>
    <t>Bond</t>
  </si>
  <si>
    <t xml:space="preserve">B </t>
  </si>
  <si>
    <t>C</t>
  </si>
  <si>
    <t>Matures</t>
  </si>
  <si>
    <t>Price</t>
  </si>
  <si>
    <t>Coupon</t>
  </si>
  <si>
    <t>BuyMin</t>
  </si>
  <si>
    <t>BuyMax</t>
  </si>
  <si>
    <t xml:space="preserve"> Short term interest rate.</t>
  </si>
  <si>
    <t>Units Buy</t>
  </si>
  <si>
    <t>Constraints</t>
  </si>
  <si>
    <t>Net cash position:</t>
  </si>
  <si>
    <t xml:space="preserve"> Excel, Maturity, Minimum buy, Semi-continuous, What'sBest!</t>
  </si>
  <si>
    <t xml:space="preserve">Keywords: @SEMIC, Bond portfolio, Cash flow matching, Covering, Defeasance, </t>
  </si>
  <si>
    <t xml:space="preserve"> What'sBest!® 19.0.1.7 (Mar 05, 2025) - Lib.:15.0.6099.224 - 64-bit - Status Report -</t>
  </si>
  <si>
    <t xml:space="preserve"> - Linus@lindo.com - 64-bit 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</si>
  <si>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</si>
  <si>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</si>
  <si>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</si>
  <si>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144</t>
  </si>
  <si>
    <t xml:space="preserve">     Numerics                         129</t>
  </si>
  <si>
    <t xml:space="preserve">       Adjustables                     19         Unlimited</t>
  </si>
  <si>
    <t xml:space="preserve">         Continuous                    15</t>
  </si>
  <si>
    <t xml:space="preserve">         Free                           1</t>
  </si>
  <si>
    <t xml:space="preserve">         Integers/Binaries            3/3         Unlimited</t>
  </si>
  <si>
    <t xml:space="preserve">       Constants                       92</t>
  </si>
  <si>
    <t xml:space="preserve">       Formulas                        18</t>
  </si>
  <si>
    <t xml:space="preserve">     Strings                            0</t>
  </si>
  <si>
    <t xml:space="preserve">     Constraints                       15         Unlimited</t>
  </si>
  <si>
    <t xml:space="preserve">   Nonlinears/Quadratics              0/0         Unlimited</t>
  </si>
  <si>
    <t xml:space="preserve">   Coefficients                       109</t>
  </si>
  <si>
    <t xml:space="preserve">   Minimum coefficient in formula:   Sheet1!J4</t>
  </si>
  <si>
    <t xml:space="preserve">   Maximum coefficient value:        33  on &lt;RHS&gt;</t>
  </si>
  <si>
    <t xml:space="preserve">   Maximum coefficient in formula:   Sheet1!V4</t>
  </si>
  <si>
    <t xml:space="preserve"> MODEL TYPE:</t>
  </si>
  <si>
    <t>Mixed Integer / Linear (Mixed Integer Linear Program)</t>
  </si>
  <si>
    <t xml:space="preserve"> SOLUTION STATUS:        </t>
  </si>
  <si>
    <t>GLOBALLY OPTIMAL (see messages below)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</si>
  <si>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</si>
  <si>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</si>
  <si>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</si>
  <si>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</si>
  <si>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</si>
  <si>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</si>
  <si>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</si>
  <si>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</si>
  <si>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</si>
  <si>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</si>
  <si>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</si>
  <si>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</si>
  <si>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</si>
  <si>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</si>
  <si>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</si>
  <si>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</si>
  <si>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</si>
  <si>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Time to Best          </t>
  </si>
  <si>
    <t xml:space="preserve"> NON-DEFAULT SETTINGS:</t>
  </si>
  <si>
    <t xml:space="preserve">   WBINT Range:   Detected</t>
  </si>
  <si>
    <t xml:space="preserve">   Semi-Continuous WBSEMIC Function:   Detected</t>
  </si>
  <si>
    <t xml:space="preserve"> ERROR / WARNING MESSAGES:</t>
  </si>
  <si>
    <t xml:space="preserve"> ***New Model Size***</t>
  </si>
  <si>
    <t xml:space="preserve">   The size of model is increased:</t>
  </si>
  <si>
    <t xml:space="preserve">   Linearization techniques are applied to this model, and/or it includes</t>
  </si>
  <si>
    <t xml:space="preserve">   any of the WBSOSx, WBCARD, WBSEMIC, and WBALLDIFF functions. This increases</t>
  </si>
  <si>
    <t xml:space="preserve">   the number of variables, binaries, and constraints in your model which</t>
  </si>
  <si>
    <t xml:space="preserve">   could exceed the capacity of your license key.</t>
  </si>
  <si>
    <t xml:space="preserve">   Original Variables:         19,   added:       3,   Total:      22</t>
  </si>
  <si>
    <t xml:space="preserve">   Original Constraints:       15,   added:       6,   Total:      21</t>
  </si>
  <si>
    <t xml:space="preserve">   Original Integers/Bin.:      3,   added:       3,   Total:       6</t>
  </si>
  <si>
    <t xml:space="preserve"> End of Report</t>
  </si>
  <si>
    <t xml:space="preserve"> DATE GENERATED:</t>
  </si>
  <si>
    <t xml:space="preserve">   Minimum coefficient value:        0.06  on Sheet1!G8</t>
  </si>
  <si>
    <t>Invest short term:</t>
  </si>
  <si>
    <t xml:space="preserve">      collection of high quality bonds should we buy now,</t>
  </si>
  <si>
    <t xml:space="preserve">      so to meet these needs with certainty (the bonds do not default)?</t>
  </si>
  <si>
    <r>
      <t xml:space="preserve">    </t>
    </r>
    <r>
      <rPr>
        <b/>
        <sz val="14"/>
        <color theme="1"/>
        <rFont val="Aptos Narrow"/>
        <family val="2"/>
        <scheme val="minor"/>
      </rPr>
      <t xml:space="preserve">Bond portfolio/cash matching problem in What'sBest!.   </t>
    </r>
    <r>
      <rPr>
        <b/>
        <sz val="12"/>
        <color theme="1"/>
        <rFont val="Aptos Narrow"/>
        <family val="2"/>
        <scheme val="minor"/>
      </rPr>
      <t xml:space="preserve"> Given:</t>
    </r>
  </si>
  <si>
    <t>Initial cash(Minimize):</t>
  </si>
  <si>
    <t xml:space="preserve">      If the Buy for a bond &gt; 0, it must be &gt;= the BuyMin amount.</t>
  </si>
  <si>
    <t xml:space="preserve">      We want to minimize initial cash needed.</t>
  </si>
  <si>
    <t xml:space="preserve">      cash needed in each of a series of future periods, what </t>
  </si>
  <si>
    <t>Cash &gt;= 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</si>
</sst>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##############"/>
    <numFmt numFmtId="165" formatCode="mmm\ dd\,\ yyyy"/>
    <numFmt numFmtId="166" formatCode="hh:mm\ AM/PM"/>
    <numFmt numFmtId="168" formatCode="0.000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indexed="12"/>
      <name val="Aptos Narrow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u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17">
    <xf numFmtId="0" fontId="0" fillId="0" borderId="0" xfId="0"/>
    <xf numFmtId="0" fontId="0" fillId="0" borderId="0" xfId="0" applyAlignment="1">
      <alignment horizontal="right"/>
    </xf>
    <xf numFmtId="0" fontId="2" fillId="0" borderId="0" xfId="2" applyFont="1">
      <protection locked="0"/>
    </xf>
    <xf numFmtId="0" fontId="0" fillId="2" borderId="1" xfId="1" applyFont="1"/>
    <xf numFmtId="0" fontId="0" fillId="0" borderId="0" xfId="0" applyAlignment="1" applyProtection="1">
      <alignment horizontal="center"/>
      <protection locked="0"/>
    </xf>
    <xf numFmtId="0" fontId="3" fillId="0" borderId="0" xfId="0" applyFont="1"/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4" fillId="0" borderId="0" xfId="0" applyFont="1"/>
    <xf numFmtId="164" fontId="3" fillId="0" borderId="0" xfId="0" applyNumberFormat="1" applyFont="1" applyAlignment="1">
      <alignment horizontal="left"/>
    </xf>
    <xf numFmtId="168" fontId="0" fillId="0" borderId="0" xfId="0" applyNumberFormat="1"/>
    <xf numFmtId="168" fontId="2" fillId="0" borderId="0" xfId="2" applyNumberFormat="1" applyFont="1">
      <protection locked="0"/>
    </xf>
    <xf numFmtId="0" fontId="5" fillId="0" borderId="0" xfId="0" applyFont="1"/>
    <xf numFmtId="0" fontId="2" fillId="0" borderId="0" xfId="2" applyFont="1" applyFill="1">
      <protection locked="0"/>
    </xf>
    <xf numFmtId="0" fontId="0" fillId="0" borderId="0" xfId="0" applyNumberFormat="1" applyFont="1" applyFill="1" applyAlignment="1"/>
    <xf numFmtId="0" fontId="7" fillId="0" borderId="0" xfId="0" applyFont="1"/>
    <xf numFmtId="0" fontId="0" fillId="0" borderId="0" xfId="0" quotePrefix="1" applyAlignment="1">
      <alignment horizontal="center"/>
    </xf>
  </cellXfs>
  <cellStyles count="4">
    <cellStyle name="Adjustable" xfId="2" xr:uid="{FEA49CF1-F671-43B6-A174-E12C83DC6FE4}"/>
    <cellStyle name="Best" xfId="3" xr:uid="{B0ECFB41-42EA-42DF-B66E-D5836182F7D0}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SEMIC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88E70-E62C-4EE3-9541-4415FAE336F5}">
  <dimension ref="A1:C75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5" t="s">
        <v>17</v>
      </c>
      <c r="B1" s="5"/>
      <c r="C1" s="5"/>
    </row>
    <row r="2" spans="1:3" x14ac:dyDescent="0.25">
      <c r="A2" s="5" t="s">
        <v>18</v>
      </c>
      <c r="B2" s="5"/>
      <c r="C2" s="5"/>
    </row>
    <row r="3" spans="1:3" x14ac:dyDescent="0.25">
      <c r="A3" s="5"/>
      <c r="B3" s="5"/>
      <c r="C3" s="5"/>
    </row>
    <row r="4" spans="1:3" x14ac:dyDescent="0.25">
      <c r="A4" s="5" t="s">
        <v>73</v>
      </c>
      <c r="B4" s="6">
        <v>45727.43445601852</v>
      </c>
      <c r="C4" s="7">
        <v>45727.43445601852</v>
      </c>
    </row>
    <row r="5" spans="1:3" x14ac:dyDescent="0.25">
      <c r="A5" s="5"/>
      <c r="B5" s="5"/>
      <c r="C5" s="5"/>
    </row>
    <row r="6" spans="1:3" x14ac:dyDescent="0.25">
      <c r="A6" s="5"/>
      <c r="B6" s="5"/>
      <c r="C6" s="5"/>
    </row>
    <row r="7" spans="1:3" x14ac:dyDescent="0.25">
      <c r="A7" s="5" t="s">
        <v>19</v>
      </c>
      <c r="B7" s="5"/>
      <c r="C7" s="5"/>
    </row>
    <row r="8" spans="1:3" x14ac:dyDescent="0.25">
      <c r="A8" s="5"/>
      <c r="B8" s="5"/>
      <c r="C8" s="5"/>
    </row>
    <row r="9" spans="1:3" x14ac:dyDescent="0.25">
      <c r="A9" s="5" t="s">
        <v>20</v>
      </c>
      <c r="B9" s="5"/>
      <c r="C9" s="5"/>
    </row>
    <row r="10" spans="1:3" x14ac:dyDescent="0.25">
      <c r="A10" s="5" t="s">
        <v>21</v>
      </c>
      <c r="B10" s="5"/>
      <c r="C10" s="5"/>
    </row>
    <row r="11" spans="1:3" x14ac:dyDescent="0.25">
      <c r="A11" s="5" t="s">
        <v>22</v>
      </c>
      <c r="B11" s="5"/>
      <c r="C11" s="5"/>
    </row>
    <row r="12" spans="1:3" x14ac:dyDescent="0.25">
      <c r="A12" s="5" t="s">
        <v>23</v>
      </c>
      <c r="B12" s="5"/>
      <c r="C12" s="5"/>
    </row>
    <row r="13" spans="1:3" x14ac:dyDescent="0.25">
      <c r="A13" s="5" t="s">
        <v>24</v>
      </c>
      <c r="B13" s="5"/>
      <c r="C13" s="5"/>
    </row>
    <row r="14" spans="1:3" x14ac:dyDescent="0.25">
      <c r="A14" s="5" t="s">
        <v>25</v>
      </c>
      <c r="B14" s="5"/>
      <c r="C14" s="5"/>
    </row>
    <row r="15" spans="1:3" x14ac:dyDescent="0.25">
      <c r="A15" s="5" t="s">
        <v>26</v>
      </c>
      <c r="B15" s="5"/>
      <c r="C15" s="5"/>
    </row>
    <row r="16" spans="1:3" x14ac:dyDescent="0.25">
      <c r="A16" s="5" t="s">
        <v>27</v>
      </c>
      <c r="B16" s="5"/>
      <c r="C16" s="5"/>
    </row>
    <row r="17" spans="1:3" x14ac:dyDescent="0.25">
      <c r="A17" s="5" t="s">
        <v>28</v>
      </c>
      <c r="B17" s="5"/>
      <c r="C17" s="5"/>
    </row>
    <row r="18" spans="1:3" x14ac:dyDescent="0.25">
      <c r="A18" s="5" t="s">
        <v>29</v>
      </c>
      <c r="B18" s="5"/>
      <c r="C18" s="5"/>
    </row>
    <row r="19" spans="1:3" x14ac:dyDescent="0.25">
      <c r="A19" s="5" t="s">
        <v>30</v>
      </c>
      <c r="B19" s="5"/>
      <c r="C19" s="5"/>
    </row>
    <row r="20" spans="1:3" x14ac:dyDescent="0.25">
      <c r="A20" s="5" t="s">
        <v>31</v>
      </c>
      <c r="B20" s="5"/>
      <c r="C20" s="5"/>
    </row>
    <row r="21" spans="1:3" x14ac:dyDescent="0.25">
      <c r="A21" s="5" t="s">
        <v>32</v>
      </c>
      <c r="B21" s="5"/>
      <c r="C21" s="5"/>
    </row>
    <row r="22" spans="1:3" x14ac:dyDescent="0.25">
      <c r="A22" s="5" t="s">
        <v>33</v>
      </c>
      <c r="B22" s="5"/>
      <c r="C22" s="5"/>
    </row>
    <row r="23" spans="1:3" x14ac:dyDescent="0.25">
      <c r="A23" s="5"/>
      <c r="B23" s="5"/>
      <c r="C23" s="5"/>
    </row>
    <row r="24" spans="1:3" x14ac:dyDescent="0.25">
      <c r="A24" s="5" t="s">
        <v>74</v>
      </c>
      <c r="B24" s="5"/>
      <c r="C24" s="5"/>
    </row>
    <row r="25" spans="1:3" x14ac:dyDescent="0.25">
      <c r="A25" s="5" t="s">
        <v>34</v>
      </c>
      <c r="B25" s="5"/>
      <c r="C25" s="5"/>
    </row>
    <row r="26" spans="1:3" x14ac:dyDescent="0.25">
      <c r="A26" s="5" t="s">
        <v>35</v>
      </c>
      <c r="B26" s="5"/>
      <c r="C26" s="5"/>
    </row>
    <row r="27" spans="1:3" x14ac:dyDescent="0.25">
      <c r="A27" s="5" t="s">
        <v>36</v>
      </c>
      <c r="B27" s="5"/>
      <c r="C27" s="5"/>
    </row>
    <row r="28" spans="1:3" x14ac:dyDescent="0.25">
      <c r="A28" s="5"/>
      <c r="B28" s="5"/>
      <c r="C28" s="5"/>
    </row>
    <row r="29" spans="1:3" x14ac:dyDescent="0.25">
      <c r="A29" s="5" t="s">
        <v>37</v>
      </c>
      <c r="B29" s="5" t="s">
        <v>38</v>
      </c>
      <c r="C29" s="5"/>
    </row>
    <row r="30" spans="1:3" x14ac:dyDescent="0.25">
      <c r="A30" s="5"/>
      <c r="B30" s="5"/>
      <c r="C30" s="5"/>
    </row>
    <row r="31" spans="1:3" x14ac:dyDescent="0.25">
      <c r="A31" s="5" t="s">
        <v>39</v>
      </c>
      <c r="B31" s="8" t="s">
        <v>40</v>
      </c>
      <c r="C31" s="5"/>
    </row>
    <row r="32" spans="1:3" x14ac:dyDescent="0.25">
      <c r="A32" s="5"/>
      <c r="B32" s="5"/>
      <c r="C32" s="5"/>
    </row>
    <row r="33" spans="1:3" x14ac:dyDescent="0.25">
      <c r="A33" s="5" t="s">
        <v>41</v>
      </c>
      <c r="B33" s="9">
        <v>197.13257364642999</v>
      </c>
      <c r="C33" s="5"/>
    </row>
    <row r="34" spans="1:3" x14ac:dyDescent="0.25">
      <c r="A34" s="5"/>
      <c r="B34" s="5"/>
      <c r="C34" s="5"/>
    </row>
    <row r="35" spans="1:3" x14ac:dyDescent="0.25">
      <c r="A35" s="5" t="s">
        <v>42</v>
      </c>
      <c r="B35" s="9">
        <v>197.13257364642999</v>
      </c>
      <c r="C35" s="5"/>
    </row>
    <row r="36" spans="1:3" x14ac:dyDescent="0.25">
      <c r="A36" s="5"/>
      <c r="B36" s="5"/>
      <c r="C36" s="5"/>
    </row>
    <row r="37" spans="1:3" x14ac:dyDescent="0.25">
      <c r="A37" s="5" t="s">
        <v>43</v>
      </c>
      <c r="B37" s="9">
        <v>9.9999999999999995E-7</v>
      </c>
      <c r="C37" s="5"/>
    </row>
    <row r="38" spans="1:3" x14ac:dyDescent="0.25">
      <c r="A38" s="5"/>
      <c r="B38" s="5"/>
      <c r="C38" s="5"/>
    </row>
    <row r="39" spans="1:3" x14ac:dyDescent="0.25">
      <c r="A39" s="5" t="s">
        <v>44</v>
      </c>
      <c r="B39" s="9">
        <v>2.4868995751603999E-14</v>
      </c>
      <c r="C39" s="5"/>
    </row>
    <row r="40" spans="1:3" x14ac:dyDescent="0.25">
      <c r="A40" s="5"/>
      <c r="B40" s="5"/>
      <c r="C40" s="5"/>
    </row>
    <row r="41" spans="1:3" x14ac:dyDescent="0.25">
      <c r="A41" s="5" t="s">
        <v>45</v>
      </c>
      <c r="B41" s="5" t="s">
        <v>46</v>
      </c>
      <c r="C41" s="5"/>
    </row>
    <row r="42" spans="1:3" x14ac:dyDescent="0.25">
      <c r="A42" s="5"/>
      <c r="B42" s="5"/>
      <c r="C42" s="5"/>
    </row>
    <row r="43" spans="1:3" x14ac:dyDescent="0.25">
      <c r="A43" s="5" t="s">
        <v>47</v>
      </c>
      <c r="B43" s="5" t="s">
        <v>48</v>
      </c>
      <c r="C43" s="5"/>
    </row>
    <row r="44" spans="1:3" x14ac:dyDescent="0.25">
      <c r="A44" s="5"/>
      <c r="B44" s="5"/>
      <c r="C44" s="5"/>
    </row>
    <row r="45" spans="1:3" x14ac:dyDescent="0.25">
      <c r="A45" s="5" t="s">
        <v>49</v>
      </c>
      <c r="B45" s="9">
        <v>162</v>
      </c>
      <c r="C45" s="5"/>
    </row>
    <row r="46" spans="1:3" x14ac:dyDescent="0.25">
      <c r="A46" s="5"/>
      <c r="B46" s="5"/>
      <c r="C46" s="5"/>
    </row>
    <row r="47" spans="1:3" x14ac:dyDescent="0.25">
      <c r="A47" s="5" t="s">
        <v>50</v>
      </c>
      <c r="B47" s="9">
        <v>70</v>
      </c>
      <c r="C47" s="5"/>
    </row>
    <row r="48" spans="1:3" x14ac:dyDescent="0.25">
      <c r="A48" s="5"/>
      <c r="B48" s="5"/>
      <c r="C48" s="5"/>
    </row>
    <row r="49" spans="1:3" x14ac:dyDescent="0.25">
      <c r="A49" s="5" t="s">
        <v>51</v>
      </c>
      <c r="B49" s="9">
        <v>0</v>
      </c>
      <c r="C49" s="5"/>
    </row>
    <row r="50" spans="1:3" x14ac:dyDescent="0.25">
      <c r="A50" s="5"/>
      <c r="B50" s="5"/>
      <c r="C50" s="5"/>
    </row>
    <row r="51" spans="1:3" x14ac:dyDescent="0.25">
      <c r="A51" s="5" t="s">
        <v>52</v>
      </c>
      <c r="B51" s="5" t="s">
        <v>53</v>
      </c>
      <c r="C51" s="5"/>
    </row>
    <row r="52" spans="1:3" x14ac:dyDescent="0.25">
      <c r="A52" s="5" t="s">
        <v>54</v>
      </c>
      <c r="B52" s="5" t="s">
        <v>53</v>
      </c>
      <c r="C52" s="5"/>
    </row>
    <row r="53" spans="1:3" x14ac:dyDescent="0.25">
      <c r="A53" s="5" t="s">
        <v>55</v>
      </c>
      <c r="B53" s="5" t="s">
        <v>53</v>
      </c>
      <c r="C53" s="5"/>
    </row>
    <row r="54" spans="1:3" x14ac:dyDescent="0.25">
      <c r="A54" s="5" t="s">
        <v>56</v>
      </c>
      <c r="B54" s="5" t="s">
        <v>53</v>
      </c>
      <c r="C54" s="5"/>
    </row>
    <row r="55" spans="1:3" x14ac:dyDescent="0.25">
      <c r="A55" s="5" t="s">
        <v>57</v>
      </c>
      <c r="B55" s="5" t="s">
        <v>53</v>
      </c>
      <c r="C55" s="5"/>
    </row>
    <row r="56" spans="1:3" x14ac:dyDescent="0.25">
      <c r="A56" s="5" t="s">
        <v>58</v>
      </c>
      <c r="B56" s="5" t="s">
        <v>53</v>
      </c>
      <c r="C56" s="5"/>
    </row>
    <row r="57" spans="1:3" x14ac:dyDescent="0.25">
      <c r="A57" s="5"/>
      <c r="B57" s="5"/>
      <c r="C57" s="5"/>
    </row>
    <row r="58" spans="1:3" x14ac:dyDescent="0.25">
      <c r="A58" s="5" t="s">
        <v>59</v>
      </c>
      <c r="B58" s="5"/>
      <c r="C58" s="5"/>
    </row>
    <row r="59" spans="1:3" x14ac:dyDescent="0.25">
      <c r="A59" s="5"/>
      <c r="B59" s="5"/>
      <c r="C59" s="5"/>
    </row>
    <row r="60" spans="1:3" x14ac:dyDescent="0.25">
      <c r="A60" s="5" t="s">
        <v>60</v>
      </c>
      <c r="B60" s="5"/>
      <c r="C60" s="5"/>
    </row>
    <row r="61" spans="1:3" x14ac:dyDescent="0.25">
      <c r="A61" s="5" t="s">
        <v>61</v>
      </c>
      <c r="B61" s="5"/>
      <c r="C61" s="5"/>
    </row>
    <row r="62" spans="1:3" x14ac:dyDescent="0.25">
      <c r="A62" s="5"/>
      <c r="B62" s="5"/>
      <c r="C62" s="5"/>
    </row>
    <row r="63" spans="1:3" x14ac:dyDescent="0.25">
      <c r="A63" s="5" t="s">
        <v>62</v>
      </c>
      <c r="B63" s="5"/>
      <c r="C63" s="5"/>
    </row>
    <row r="64" spans="1:3" x14ac:dyDescent="0.25">
      <c r="A64" s="5"/>
      <c r="B64" s="5"/>
      <c r="C64" s="5"/>
    </row>
    <row r="65" spans="1:3" x14ac:dyDescent="0.25">
      <c r="A65" s="5" t="s">
        <v>63</v>
      </c>
      <c r="B65" s="5"/>
      <c r="C65" s="5"/>
    </row>
    <row r="66" spans="1:3" x14ac:dyDescent="0.25">
      <c r="A66" s="5" t="s">
        <v>64</v>
      </c>
      <c r="B66" s="5"/>
      <c r="C66" s="5"/>
    </row>
    <row r="67" spans="1:3" x14ac:dyDescent="0.25">
      <c r="A67" s="5" t="s">
        <v>65</v>
      </c>
      <c r="B67" s="5"/>
      <c r="C67" s="5"/>
    </row>
    <row r="68" spans="1:3" x14ac:dyDescent="0.25">
      <c r="A68" s="5" t="s">
        <v>66</v>
      </c>
      <c r="B68" s="5"/>
      <c r="C68" s="5"/>
    </row>
    <row r="69" spans="1:3" x14ac:dyDescent="0.25">
      <c r="A69" s="5" t="s">
        <v>67</v>
      </c>
      <c r="B69" s="5"/>
      <c r="C69" s="5"/>
    </row>
    <row r="70" spans="1:3" x14ac:dyDescent="0.25">
      <c r="A70" s="5" t="s">
        <v>68</v>
      </c>
      <c r="B70" s="5"/>
      <c r="C70" s="5"/>
    </row>
    <row r="71" spans="1:3" x14ac:dyDescent="0.25">
      <c r="A71" s="5" t="s">
        <v>69</v>
      </c>
      <c r="B71" s="5"/>
      <c r="C71" s="5"/>
    </row>
    <row r="72" spans="1:3" x14ac:dyDescent="0.25">
      <c r="A72" s="5" t="s">
        <v>70</v>
      </c>
      <c r="B72" s="5"/>
      <c r="C72" s="5"/>
    </row>
    <row r="73" spans="1:3" x14ac:dyDescent="0.25">
      <c r="A73" s="5" t="s">
        <v>71</v>
      </c>
      <c r="B73" s="5"/>
      <c r="C73" s="5"/>
    </row>
    <row r="74" spans="1:3" x14ac:dyDescent="0.25">
      <c r="A74" s="5"/>
      <c r="B74" s="5"/>
      <c r="C74" s="5"/>
    </row>
    <row r="75" spans="1:3" x14ac:dyDescent="0.25">
      <c r="A75" s="5" t="s">
        <v>72</v>
      </c>
      <c r="B75" s="5"/>
      <c r="C75" s="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3DDF6-B77B-4A92-B6E5-A1F37AC50703}">
  <dimension ref="A1:W22"/>
  <sheetViews>
    <sheetView tabSelected="1" workbookViewId="0">
      <selection activeCell="A3" sqref="A3"/>
    </sheetView>
  </sheetViews>
  <sheetFormatPr defaultRowHeight="15" x14ac:dyDescent="0.25"/>
  <cols>
    <col min="1" max="1" width="6.5703125" customWidth="1"/>
    <col min="2" max="2" width="8" customWidth="1"/>
    <col min="3" max="3" width="5.28515625" customWidth="1"/>
    <col min="4" max="4" width="7.85546875" customWidth="1"/>
    <col min="5" max="6" width="7.5703125" customWidth="1"/>
    <col min="7" max="7" width="9" customWidth="1"/>
    <col min="8" max="8" width="10.5703125" customWidth="1"/>
    <col min="10" max="10" width="11.42578125" customWidth="1"/>
  </cols>
  <sheetData>
    <row r="1" spans="1:23" ht="18.75" x14ac:dyDescent="0.3">
      <c r="A1" s="12" t="s">
        <v>78</v>
      </c>
      <c r="B1" s="12"/>
    </row>
    <row r="2" spans="1:23" ht="15.75" x14ac:dyDescent="0.25">
      <c r="A2" s="12" t="s">
        <v>82</v>
      </c>
      <c r="B2" s="12"/>
    </row>
    <row r="3" spans="1:23" ht="15.75" x14ac:dyDescent="0.25">
      <c r="A3" s="12" t="s">
        <v>76</v>
      </c>
      <c r="B3" s="12"/>
      <c r="J3" s="14"/>
    </row>
    <row r="4" spans="1:23" ht="15.75" x14ac:dyDescent="0.25">
      <c r="A4" s="12" t="s">
        <v>77</v>
      </c>
      <c r="B4" s="12"/>
    </row>
    <row r="5" spans="1:23" ht="15.75" x14ac:dyDescent="0.25">
      <c r="A5" s="12" t="s">
        <v>80</v>
      </c>
    </row>
    <row r="6" spans="1:23" ht="15.75" x14ac:dyDescent="0.25">
      <c r="A6" s="12" t="s">
        <v>81</v>
      </c>
      <c r="H6" s="1" t="s">
        <v>1</v>
      </c>
      <c r="I6" s="3">
        <v>1</v>
      </c>
      <c r="J6" s="3">
        <f>1+I6</f>
        <v>2</v>
      </c>
      <c r="K6" s="3">
        <f t="shared" ref="K6:W6" si="0">1+J6</f>
        <v>3</v>
      </c>
      <c r="L6" s="3">
        <f t="shared" si="0"/>
        <v>4</v>
      </c>
      <c r="M6" s="3">
        <f t="shared" si="0"/>
        <v>5</v>
      </c>
      <c r="N6" s="3">
        <f t="shared" si="0"/>
        <v>6</v>
      </c>
      <c r="O6" s="3">
        <f t="shared" si="0"/>
        <v>7</v>
      </c>
      <c r="P6" s="3">
        <f t="shared" si="0"/>
        <v>8</v>
      </c>
      <c r="Q6" s="3">
        <f t="shared" si="0"/>
        <v>9</v>
      </c>
      <c r="R6" s="3">
        <f t="shared" si="0"/>
        <v>10</v>
      </c>
      <c r="S6" s="3">
        <f t="shared" si="0"/>
        <v>11</v>
      </c>
      <c r="T6" s="3">
        <f t="shared" si="0"/>
        <v>12</v>
      </c>
      <c r="U6" s="3">
        <f t="shared" si="0"/>
        <v>13</v>
      </c>
      <c r="V6" s="3">
        <f t="shared" si="0"/>
        <v>14</v>
      </c>
      <c r="W6" s="3">
        <f t="shared" si="0"/>
        <v>15</v>
      </c>
    </row>
    <row r="7" spans="1:23" x14ac:dyDescent="0.25">
      <c r="H7" s="1" t="s">
        <v>0</v>
      </c>
      <c r="I7" s="3">
        <v>10</v>
      </c>
      <c r="J7" s="3">
        <v>11</v>
      </c>
      <c r="K7" s="3">
        <v>12</v>
      </c>
      <c r="L7" s="3">
        <v>14</v>
      </c>
      <c r="M7" s="3">
        <v>15</v>
      </c>
      <c r="N7" s="3">
        <v>17</v>
      </c>
      <c r="O7" s="3">
        <v>19</v>
      </c>
      <c r="P7" s="3">
        <v>20</v>
      </c>
      <c r="Q7" s="3">
        <v>22</v>
      </c>
      <c r="R7" s="3">
        <v>24</v>
      </c>
      <c r="S7" s="3">
        <v>26</v>
      </c>
      <c r="T7" s="3">
        <v>29</v>
      </c>
      <c r="U7" s="3">
        <v>31</v>
      </c>
      <c r="V7" s="3">
        <v>33</v>
      </c>
      <c r="W7" s="3">
        <v>15</v>
      </c>
    </row>
    <row r="8" spans="1:23" x14ac:dyDescent="0.25">
      <c r="A8" s="3">
        <v>0.01</v>
      </c>
      <c r="B8" t="s">
        <v>11</v>
      </c>
      <c r="H8" s="1" t="s">
        <v>75</v>
      </c>
      <c r="I8" s="11">
        <v>5.7225736464344408</v>
      </c>
      <c r="J8" s="11">
        <v>6.2957993828987853</v>
      </c>
      <c r="K8" s="11">
        <v>5.8747573767277732</v>
      </c>
      <c r="L8" s="11">
        <v>3.4495049504950499</v>
      </c>
      <c r="M8" s="11">
        <v>0</v>
      </c>
      <c r="N8" s="11">
        <v>107.44435681479278</v>
      </c>
      <c r="O8" s="11">
        <v>94.254800382940715</v>
      </c>
      <c r="P8" s="11">
        <v>79.93334838677012</v>
      </c>
      <c r="Q8" s="11">
        <v>63.468681870637816</v>
      </c>
      <c r="R8" s="11">
        <v>44.839368689344198</v>
      </c>
      <c r="S8" s="11">
        <v>24.023762376237642</v>
      </c>
      <c r="T8" s="11">
        <v>1.6413495086837545E-14</v>
      </c>
      <c r="U8" s="11">
        <v>37.420096069012835</v>
      </c>
      <c r="V8" s="11">
        <v>5.370297029702968</v>
      </c>
      <c r="W8" s="11">
        <v>0</v>
      </c>
    </row>
    <row r="9" spans="1:23" x14ac:dyDescent="0.25">
      <c r="H9" s="1" t="s">
        <v>14</v>
      </c>
      <c r="I9" s="10">
        <f>I10+SUMPRODUCT(WBINTRange0,I13:I15)-I8-I7</f>
        <v>-1.4210854715202004E-14</v>
      </c>
      <c r="J9" s="10">
        <f>SUMPRODUCT(WBINTRange0,J13:J15)-J8+I8*(1+$A8)-J7</f>
        <v>0</v>
      </c>
      <c r="K9" s="10">
        <f>SUMPRODUCT(WBINTRange0,K13:K15)-K8+J8*(1+$A8)-K7</f>
        <v>0</v>
      </c>
      <c r="L9" s="10">
        <f>SUMPRODUCT(WBINTRange0,L13:L15)-L8+K8*(1+$A8)-L7</f>
        <v>0</v>
      </c>
      <c r="M9" s="10">
        <f>SUMPRODUCT(WBINTRange0,M13:M15)-M8+L8*(1+$A8)-M7</f>
        <v>0</v>
      </c>
      <c r="N9" s="10">
        <f>SUMPRODUCT(WBINTRange0,N13:N15)-N8+M8*(1+$A8)-N7</f>
        <v>7.1643185207207694E-2</v>
      </c>
      <c r="O9" s="10">
        <f>SUMPRODUCT(WBINTRange0,O13:O15)-O8+N8*(1+$A8)-O7</f>
        <v>0</v>
      </c>
      <c r="P9" s="10">
        <f>SUMPRODUCT(WBINTRange0,P13:P15)-P8+O8*(1+$A8)-P7</f>
        <v>0</v>
      </c>
      <c r="Q9" s="10">
        <f>SUMPRODUCT(WBINTRange0,Q13:Q15)-Q8+P8*(1+$A8)-Q7</f>
        <v>0</v>
      </c>
      <c r="R9" s="10">
        <f>SUMPRODUCT(WBINTRange0,R13:R15)-R8+Q8*(1+$A8)-R7</f>
        <v>0</v>
      </c>
      <c r="S9" s="10">
        <f>SUMPRODUCT(WBINTRange0,S13:S15)-S8+R8*(1+$A8)-S7</f>
        <v>0</v>
      </c>
      <c r="T9" s="10">
        <f>SUMPRODUCT(WBINTRange0,T13:T15)-T8+S8*(1+$A8)-T7</f>
        <v>0</v>
      </c>
      <c r="U9" s="10">
        <f>SUMPRODUCT(WBINTRange0,U13:U15)-U8+T8*(1+$A8)-U7</f>
        <v>0.31590393098717229</v>
      </c>
      <c r="V9" s="10">
        <f>SUMPRODUCT(WBINTRange0,V13:V15)-V8+U8*(1+$A8)-V7</f>
        <v>0</v>
      </c>
      <c r="W9" s="10">
        <f>SUMPRODUCT(WBINTRange0,W13:W15)-W8+V8*(1+$A8)-W7</f>
        <v>0</v>
      </c>
    </row>
    <row r="10" spans="1:23" x14ac:dyDescent="0.25">
      <c r="H10" s="1" t="s">
        <v>79</v>
      </c>
      <c r="I10" s="13">
        <v>197.13257364643442</v>
      </c>
    </row>
    <row r="11" spans="1:23" x14ac:dyDescent="0.25">
      <c r="H11" s="1" t="s">
        <v>83</v>
      </c>
      <c r="I11" s="4" t="str">
        <f>[1]!WB(I9,"&gt;=",0)</f>
        <v>=&gt;=</v>
      </c>
      <c r="J11" s="4" t="str">
        <f>[1]!WB(J9,"&gt;=",0)</f>
        <v>=&gt;=</v>
      </c>
      <c r="K11" s="4" t="str">
        <f>[1]!WB(K9,"&gt;=",0)</f>
        <v>=&gt;=</v>
      </c>
      <c r="L11" s="4" t="str">
        <f>[1]!WB(L9,"&gt;=",0)</f>
        <v>=&gt;=</v>
      </c>
      <c r="M11" s="4" t="str">
        <f>[1]!WB(M9,"&gt;=",0)</f>
        <v>=&gt;=</v>
      </c>
      <c r="N11" s="4" t="str">
        <f>[1]!WB(N9,"&gt;=",0)</f>
        <v>&gt;=</v>
      </c>
      <c r="O11" s="4" t="str">
        <f>[1]!WB(O9,"&gt;=",0)</f>
        <v>=&gt;=</v>
      </c>
      <c r="P11" s="4" t="str">
        <f>[1]!WB(P9,"&gt;=",0)</f>
        <v>=&gt;=</v>
      </c>
      <c r="Q11" s="4" t="str">
        <f>[1]!WB(Q9,"&gt;=",0)</f>
        <v>=&gt;=</v>
      </c>
      <c r="R11" s="4" t="str">
        <f>[1]!WB(R9,"&gt;=",0)</f>
        <v>=&gt;=</v>
      </c>
      <c r="S11" s="4" t="str">
        <f>[1]!WB(S9,"&gt;=",0)</f>
        <v>=&gt;=</v>
      </c>
      <c r="T11" s="4" t="str">
        <f>[1]!WB(T9,"&gt;=",0)</f>
        <v>=&gt;=</v>
      </c>
      <c r="U11" s="4" t="str">
        <f>[1]!WB(U9,"&gt;=",0)</f>
        <v>&gt;=</v>
      </c>
      <c r="V11" s="4" t="str">
        <f>[1]!WB(V9,"&gt;=",0)</f>
        <v>=&gt;=</v>
      </c>
      <c r="W11" s="4" t="str">
        <f>[1]!WB(W9,"&gt;=",0)</f>
        <v>=&gt;=</v>
      </c>
    </row>
    <row r="12" spans="1:23" x14ac:dyDescent="0.25">
      <c r="A12" s="15" t="s">
        <v>3</v>
      </c>
      <c r="B12" s="15" t="s">
        <v>6</v>
      </c>
      <c r="C12" s="15" t="s">
        <v>7</v>
      </c>
      <c r="D12" s="15" t="s">
        <v>8</v>
      </c>
      <c r="E12" s="15" t="s">
        <v>9</v>
      </c>
      <c r="F12" s="15" t="s">
        <v>10</v>
      </c>
      <c r="G12" s="15" t="s">
        <v>12</v>
      </c>
      <c r="H12" s="15" t="s">
        <v>13</v>
      </c>
    </row>
    <row r="13" spans="1:23" x14ac:dyDescent="0.25">
      <c r="A13" s="3" t="s">
        <v>2</v>
      </c>
      <c r="B13" s="3">
        <v>6</v>
      </c>
      <c r="C13" s="3">
        <v>0.98</v>
      </c>
      <c r="D13" s="3">
        <v>0.06</v>
      </c>
      <c r="E13" s="3">
        <v>5</v>
      </c>
      <c r="F13" s="3">
        <v>140</v>
      </c>
      <c r="G13" s="2">
        <v>113</v>
      </c>
      <c r="H13" s="16" t="str">
        <f>[1]!WBSEMIC(E13,F13,G13)</f>
        <v>WBSEMIC</v>
      </c>
      <c r="I13">
        <f>-C13</f>
        <v>-0.98</v>
      </c>
      <c r="J13">
        <f>IF(J$6&lt;=$B13,$D13,0) +IF(J$6=$B13,1,0)</f>
        <v>0.06</v>
      </c>
      <c r="K13">
        <f t="shared" ref="K13:W15" si="1">IF(K$6&lt;=$B13,$D13,0) +IF(K$6=$B13,1,0)</f>
        <v>0.06</v>
      </c>
      <c r="L13">
        <f t="shared" si="1"/>
        <v>0.06</v>
      </c>
      <c r="M13">
        <f t="shared" si="1"/>
        <v>0.06</v>
      </c>
      <c r="N13">
        <f t="shared" si="1"/>
        <v>1.06</v>
      </c>
      <c r="O13">
        <f t="shared" si="1"/>
        <v>0</v>
      </c>
      <c r="P13">
        <f t="shared" si="1"/>
        <v>0</v>
      </c>
      <c r="Q13">
        <f t="shared" si="1"/>
        <v>0</v>
      </c>
      <c r="R13">
        <f t="shared" si="1"/>
        <v>0</v>
      </c>
      <c r="S13">
        <f t="shared" si="1"/>
        <v>0</v>
      </c>
      <c r="T13">
        <f t="shared" si="1"/>
        <v>0</v>
      </c>
      <c r="U13">
        <f t="shared" si="1"/>
        <v>0</v>
      </c>
      <c r="V13">
        <f t="shared" si="1"/>
        <v>0</v>
      </c>
      <c r="W13">
        <f t="shared" si="1"/>
        <v>0</v>
      </c>
    </row>
    <row r="14" spans="1:23" x14ac:dyDescent="0.25">
      <c r="A14" s="3" t="s">
        <v>4</v>
      </c>
      <c r="B14" s="3">
        <v>13</v>
      </c>
      <c r="C14" s="3">
        <v>0.96499999999999997</v>
      </c>
      <c r="D14" s="3">
        <v>6.5000000000000002E-2</v>
      </c>
      <c r="E14" s="3">
        <v>5</v>
      </c>
      <c r="F14" s="3">
        <v>140</v>
      </c>
      <c r="G14" s="2">
        <v>64</v>
      </c>
      <c r="H14" s="16" t="str">
        <f>[1]!WBSEMIC(E14,F14,G14)</f>
        <v>WBSEMIC</v>
      </c>
      <c r="I14">
        <f t="shared" ref="I14:I15" si="2">-C14</f>
        <v>-0.96499999999999997</v>
      </c>
      <c r="J14">
        <f t="shared" ref="J14:J15" si="3">IF(J$6&lt;=$B14,$D14,0) +IF(J$6=$B14,1,0)</f>
        <v>6.5000000000000002E-2</v>
      </c>
      <c r="K14">
        <f t="shared" si="1"/>
        <v>6.5000000000000002E-2</v>
      </c>
      <c r="L14">
        <f t="shared" si="1"/>
        <v>6.5000000000000002E-2</v>
      </c>
      <c r="M14">
        <f t="shared" si="1"/>
        <v>6.5000000000000002E-2</v>
      </c>
      <c r="N14">
        <f t="shared" si="1"/>
        <v>6.5000000000000002E-2</v>
      </c>
      <c r="O14">
        <f t="shared" si="1"/>
        <v>6.5000000000000002E-2</v>
      </c>
      <c r="P14">
        <f t="shared" si="1"/>
        <v>6.5000000000000002E-2</v>
      </c>
      <c r="Q14">
        <f t="shared" si="1"/>
        <v>6.5000000000000002E-2</v>
      </c>
      <c r="R14">
        <f t="shared" si="1"/>
        <v>6.5000000000000002E-2</v>
      </c>
      <c r="S14">
        <f t="shared" si="1"/>
        <v>6.5000000000000002E-2</v>
      </c>
      <c r="T14">
        <f t="shared" si="1"/>
        <v>6.5000000000000002E-2</v>
      </c>
      <c r="U14">
        <f t="shared" si="1"/>
        <v>1.0649999999999999</v>
      </c>
      <c r="V14">
        <f t="shared" si="1"/>
        <v>0</v>
      </c>
      <c r="W14">
        <f t="shared" si="1"/>
        <v>0</v>
      </c>
    </row>
    <row r="15" spans="1:23" x14ac:dyDescent="0.25">
      <c r="A15" s="3" t="s">
        <v>5</v>
      </c>
      <c r="B15" s="3">
        <v>15</v>
      </c>
      <c r="C15" s="3">
        <v>0.99</v>
      </c>
      <c r="D15" s="3">
        <v>6.4000000000000001E-2</v>
      </c>
      <c r="E15" s="3">
        <v>9</v>
      </c>
      <c r="F15" s="3">
        <v>130</v>
      </c>
      <c r="G15" s="2">
        <v>9</v>
      </c>
      <c r="H15" s="16" t="str">
        <f>[1]!WBSEMIC(E15,F15,G15)</f>
        <v>WBSEMIC</v>
      </c>
      <c r="I15">
        <f t="shared" si="2"/>
        <v>-0.99</v>
      </c>
      <c r="J15">
        <f t="shared" si="3"/>
        <v>6.4000000000000001E-2</v>
      </c>
      <c r="K15">
        <f t="shared" si="1"/>
        <v>6.4000000000000001E-2</v>
      </c>
      <c r="L15">
        <f t="shared" si="1"/>
        <v>6.4000000000000001E-2</v>
      </c>
      <c r="M15">
        <f t="shared" si="1"/>
        <v>6.4000000000000001E-2</v>
      </c>
      <c r="N15">
        <f t="shared" si="1"/>
        <v>6.4000000000000001E-2</v>
      </c>
      <c r="O15">
        <f t="shared" si="1"/>
        <v>6.4000000000000001E-2</v>
      </c>
      <c r="P15">
        <f t="shared" si="1"/>
        <v>6.4000000000000001E-2</v>
      </c>
      <c r="Q15">
        <f t="shared" si="1"/>
        <v>6.4000000000000001E-2</v>
      </c>
      <c r="R15">
        <f t="shared" si="1"/>
        <v>6.4000000000000001E-2</v>
      </c>
      <c r="S15">
        <f t="shared" si="1"/>
        <v>6.4000000000000001E-2</v>
      </c>
      <c r="T15">
        <f t="shared" si="1"/>
        <v>6.4000000000000001E-2</v>
      </c>
      <c r="U15">
        <f t="shared" si="1"/>
        <v>6.4000000000000001E-2</v>
      </c>
      <c r="V15">
        <f t="shared" si="1"/>
        <v>6.4000000000000001E-2</v>
      </c>
      <c r="W15">
        <f t="shared" si="1"/>
        <v>1.0640000000000001</v>
      </c>
    </row>
    <row r="16" spans="1:23" x14ac:dyDescent="0.25">
      <c r="N16">
        <f>IF(N6=B13,1,0)</f>
        <v>1</v>
      </c>
    </row>
    <row r="21" spans="2:2" x14ac:dyDescent="0.25">
      <c r="B21" t="s">
        <v>16</v>
      </c>
    </row>
    <row r="22" spans="2:2" x14ac:dyDescent="0.25">
      <c r="B22" t="s">
        <v>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Model</vt:lpstr>
      <vt:lpstr>WBINTRange0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El Ess</cp:lastModifiedBy>
  <dcterms:created xsi:type="dcterms:W3CDTF">2025-03-11T01:23:22Z</dcterms:created>
  <dcterms:modified xsi:type="dcterms:W3CDTF">2025-03-11T19:20:40Z</dcterms:modified>
</cp:coreProperties>
</file>