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F0616A81-D3D4-4AFF-916A-8BDDBFC74076}" xr6:coauthVersionLast="43" xr6:coauthVersionMax="43" xr10:uidLastSave="{00000000-0000-0000-0000-000000000000}"/>
  <bookViews>
    <workbookView xWindow="3360" yWindow="3240" windowWidth="19170" windowHeight="11970" activeTab="1" xr2:uid="{FFC2DF2C-035D-435C-87D3-7C8EF7D2D60C}"/>
  </bookViews>
  <sheets>
    <sheet name="WB! Status" sheetId="3" r:id="rId1"/>
    <sheet name="Comments" sheetId="1" r:id="rId2"/>
    <sheet name="Model" sheetId="2" r:id="rId3"/>
  </sheets>
  <externalReferences>
    <externalReference r:id="rId4"/>
  </externalReferences>
  <definedNames>
    <definedName name="WBMIN">Model!$A$22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2" l="1"/>
  <c r="I10" i="2" s="1"/>
  <c r="J10" i="2" s="1"/>
  <c r="K10" i="2" s="1"/>
  <c r="L10" i="2" s="1"/>
  <c r="M10" i="2" s="1"/>
  <c r="N10" i="2" s="1"/>
  <c r="O10" i="2" s="1"/>
  <c r="P10" i="2" s="1"/>
  <c r="Q10" i="2" s="1"/>
  <c r="G10" i="2"/>
  <c r="A16" i="2" l="1"/>
  <c r="A20" i="2"/>
  <c r="A19" i="2"/>
  <c r="A17" i="2"/>
  <c r="A18" i="2"/>
  <c r="A15" i="2"/>
  <c r="Q26" i="2"/>
  <c r="O26" i="2"/>
  <c r="I26" i="2"/>
  <c r="G26" i="2"/>
  <c r="K28" i="2"/>
  <c r="J27" i="2"/>
  <c r="O28" i="2"/>
  <c r="N26" i="2"/>
  <c r="L26" i="2"/>
  <c r="F28" i="2"/>
  <c r="Q28" i="2"/>
  <c r="L27" i="2"/>
  <c r="I28" i="2"/>
  <c r="P26" i="2"/>
  <c r="H26" i="2"/>
  <c r="N28" i="2"/>
  <c r="H28" i="2"/>
  <c r="I27" i="2"/>
  <c r="J26" i="2"/>
  <c r="P28" i="2"/>
  <c r="J28" i="2"/>
  <c r="F27" i="2"/>
  <c r="M26" i="2"/>
  <c r="M28" i="2"/>
  <c r="G28" i="2"/>
  <c r="H27" i="2"/>
  <c r="N27" i="2"/>
  <c r="M27" i="2"/>
  <c r="P27" i="2"/>
  <c r="F26" i="2"/>
  <c r="K26" i="2"/>
  <c r="L28" i="2"/>
  <c r="O27" i="2"/>
  <c r="K27" i="2"/>
  <c r="Q27" i="2"/>
  <c r="G27" i="2"/>
  <c r="A22" i="2" l="1"/>
</calcChain>
</file>

<file path=xl/sharedStrings.xml><?xml version="1.0" encoding="utf-8"?>
<sst xmlns="http://schemas.openxmlformats.org/spreadsheetml/2006/main" count="78" uniqueCount="75">
  <si>
    <t xml:space="preserve"> production planning model.</t>
  </si>
  <si>
    <t xml:space="preserve">  Given a fluctuating demand forecast for a single product, </t>
  </si>
  <si>
    <t xml:space="preserve"> for each period in a planning horizon,</t>
  </si>
  <si>
    <t xml:space="preserve"> what combination of: carrying inventory, backlogging, using overtime, and</t>
  </si>
  <si>
    <t xml:space="preserve"> changing workforce level from period to period</t>
  </si>
  <si>
    <t xml:space="preserve"> is the best way of meeting this demand? ;</t>
  </si>
  <si>
    <t>! Keywords: Holt-Modigliani, Hanssmann-Hess, Production planning,</t>
  </si>
  <si>
    <t xml:space="preserve">  cr =  Cost of regular time;</t>
  </si>
  <si>
    <t xml:space="preserve">  ch =  Cost of hiring;</t>
  </si>
  <si>
    <t xml:space="preserve">  cf = Cost of firing/layoffs;</t>
  </si>
  <si>
    <t xml:space="preserve">  co = Cost of overtime;</t>
  </si>
  <si>
    <t>Parameters</t>
  </si>
  <si>
    <t>Demand:</t>
  </si>
  <si>
    <t xml:space="preserve">  ci = Cost of inventory;</t>
  </si>
  <si>
    <t xml:space="preserve">   k = Workforce needed/unit production;</t>
  </si>
  <si>
    <t xml:space="preserve">  w0 =  Initial workforce level;</t>
  </si>
  <si>
    <t xml:space="preserve"> inv0 = Initial inventory</t>
  </si>
  <si>
    <t>Inventory+</t>
  </si>
  <si>
    <t>Inventory-</t>
  </si>
  <si>
    <t>Production:</t>
  </si>
  <si>
    <t>Overtime:</t>
  </si>
  <si>
    <t>ChangeUpWF:</t>
  </si>
  <si>
    <t>ChangeDnWF:</t>
  </si>
  <si>
    <t>Begin inventory+Prod=end inventory+dem:</t>
  </si>
  <si>
    <t>WorkforceChange=Current-Previous:</t>
  </si>
  <si>
    <t>RegTime WorkForce:</t>
  </si>
  <si>
    <t>Constraints</t>
  </si>
  <si>
    <t>Overtime&gt;=k*prod - RegTimeWorkForce:</t>
  </si>
  <si>
    <t xml:space="preserve">Holt-Modigliani-Muth-Simon-Hanssmann-Hess  </t>
  </si>
  <si>
    <t xml:space="preserve">    (HanssmannHessx.xlsx)</t>
  </si>
  <si>
    <t xml:space="preserve">  cs = Cost of backlogging;</t>
  </si>
  <si>
    <t xml:space="preserve"> &lt;&lt;=Total costs(minimize)</t>
  </si>
  <si>
    <t>Costs</t>
  </si>
  <si>
    <t xml:space="preserve">   Note that all Adjustable cells (below) are automatically &gt;= 0.</t>
  </si>
  <si>
    <t xml:space="preserve"> What'sBest!® 16.0.2.3 (Jun 11, 2019) - Lib.:12.0.3977.162 - 64-bit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</si>
  <si>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</si>
  <si>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</si>
  <si>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</si>
  <si>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</si>
  <si>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148</t>
  </si>
  <si>
    <t xml:space="preserve">     Numerics                         112</t>
  </si>
  <si>
    <t xml:space="preserve">       Adjustables                     84         Unlimited</t>
  </si>
  <si>
    <t xml:space="preserve">         Continuous                    84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</si>
  <si>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</si>
  <si>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</si>
  <si>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21</t>
  </si>
  <si>
    <t xml:space="preserve">       Formulas                         7</t>
  </si>
  <si>
    <t xml:space="preserve">     Strings                            0</t>
  </si>
  <si>
    <t xml:space="preserve">     Constraints                       36         Unlimited</t>
  </si>
  <si>
    <t xml:space="preserve">   Nonlinears                           0         Unlimited</t>
  </si>
  <si>
    <t xml:space="preserve">   Coefficients                       262</t>
  </si>
  <si>
    <t xml:space="preserve">   Minimum coefficient value:        1  on Model!A15</t>
  </si>
  <si>
    <t xml:space="preserve">   Minimum coefficient in formula:   Model!A15</t>
  </si>
  <si>
    <t xml:space="preserve">   Maximum coefficient value:        150  on Model!Q20</t>
  </si>
  <si>
    <t xml:space="preserve">   Maximum coefficient in formula:   Model!A20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</si>
  <si>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</si>
  <si>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</si>
  <si>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</si>
  <si>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</si>
  <si>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</si>
  <si>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</si>
  <si>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</si>
  <si>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</si>
  <si>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</si>
  <si>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</si>
  <si>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</si>
  <si>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</si>
  <si>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</si>
  <si>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</si>
  <si>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</si>
  <si>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</si>
  <si>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End of Report</t>
  </si>
  <si>
    <t xml:space="preserve"> DATE GENERATED:</t>
  </si>
  <si>
    <t>Period:</t>
  </si>
  <si>
    <t>The Holt-Modigliani-Muth-Simon-Hanssmann-Hess Production Planning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</si>
</sst>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2">
    <xf numFmtId="0" fontId="0" fillId="0" borderId="0" xfId="0"/>
    <xf numFmtId="0" fontId="0" fillId="2" borderId="1" xfId="1" applyFont="1"/>
    <xf numFmtId="0" fontId="0" fillId="0" borderId="0" xfId="0" applyAlignment="1">
      <alignment horizontal="right"/>
    </xf>
    <xf numFmtId="0" fontId="2" fillId="0" borderId="0" xfId="2" applyFont="1" applyProtection="1">
      <protection locked="0"/>
    </xf>
    <xf numFmtId="0" fontId="3" fillId="0" borderId="0" xfId="0" applyFont="1" applyAlignment="1">
      <alignment horizontal="right"/>
    </xf>
    <xf numFmtId="0" fontId="4" fillId="0" borderId="0" xfId="0" applyFont="1"/>
    <xf numFmtId="0" fontId="1" fillId="3" borderId="0" xfId="3">
      <protection locked="0"/>
    </xf>
    <xf numFmtId="0" fontId="5" fillId="0" borderId="0" xfId="0" applyFont="1"/>
    <xf numFmtId="165" fontId="5" fillId="0" borderId="0" xfId="0" applyNumberFormat="1" applyFont="1" applyAlignment="1">
      <alignment horizontal="left"/>
    </xf>
    <xf numFmtId="166" fontId="5" fillId="0" borderId="0" xfId="0" applyNumberFormat="1" applyFont="1" applyAlignment="1">
      <alignment horizontal="left"/>
    </xf>
    <xf numFmtId="0" fontId="6" fillId="0" borderId="0" xfId="0" applyFont="1"/>
    <xf numFmtId="164" fontId="5" fillId="0" borderId="0" xfId="0" applyNumberFormat="1" applyFont="1" applyAlignment="1">
      <alignment horizontal="left"/>
    </xf>
  </cellXfs>
  <cellStyles count="4">
    <cellStyle name="Adjustable" xfId="2" xr:uid="{1C1363B1-1DDB-4E2C-8A61-466223DE8D51}"/>
    <cellStyle name="Best" xfId="3" xr:uid="{748995A8-EB91-4F06-B640-AA90C82B34B9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84711-D04D-46B7-BE0F-A1D61022239F}">
  <dimension ref="A1:C51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7" t="s">
        <v>34</v>
      </c>
      <c r="B1" s="7"/>
      <c r="C1" s="7"/>
    </row>
    <row r="2" spans="1:3" x14ac:dyDescent="0.25">
      <c r="A2" s="7" t="s">
        <v>35</v>
      </c>
      <c r="B2" s="7"/>
      <c r="C2" s="7"/>
    </row>
    <row r="3" spans="1:3" x14ac:dyDescent="0.25">
      <c r="A3" s="7"/>
      <c r="B3" s="7"/>
      <c r="C3" s="7"/>
    </row>
    <row r="4" spans="1:3" x14ac:dyDescent="0.25">
      <c r="A4" s="7" t="s">
        <v>72</v>
      </c>
      <c r="B4" s="8">
        <v>43658.486956018518</v>
      </c>
      <c r="C4" s="9">
        <v>43658.486956018518</v>
      </c>
    </row>
    <row r="5" spans="1:3" x14ac:dyDescent="0.25">
      <c r="A5" s="7"/>
      <c r="B5" s="7"/>
      <c r="C5" s="7"/>
    </row>
    <row r="6" spans="1:3" x14ac:dyDescent="0.25">
      <c r="A6" s="7"/>
      <c r="B6" s="7"/>
      <c r="C6" s="7"/>
    </row>
    <row r="7" spans="1:3" x14ac:dyDescent="0.25">
      <c r="A7" s="7" t="s">
        <v>36</v>
      </c>
      <c r="B7" s="7"/>
      <c r="C7" s="7"/>
    </row>
    <row r="8" spans="1:3" x14ac:dyDescent="0.25">
      <c r="A8" s="7"/>
      <c r="B8" s="7"/>
      <c r="C8" s="7"/>
    </row>
    <row r="9" spans="1:3" x14ac:dyDescent="0.25">
      <c r="A9" s="7" t="s">
        <v>37</v>
      </c>
      <c r="B9" s="7"/>
      <c r="C9" s="7"/>
    </row>
    <row r="10" spans="1:3" x14ac:dyDescent="0.25">
      <c r="A10" s="7" t="s">
        <v>38</v>
      </c>
      <c r="B10" s="7"/>
      <c r="C10" s="7"/>
    </row>
    <row r="11" spans="1:3" x14ac:dyDescent="0.25">
      <c r="A11" s="7" t="s">
        <v>39</v>
      </c>
      <c r="B11" s="7"/>
      <c r="C11" s="7"/>
    </row>
    <row r="12" spans="1:3" x14ac:dyDescent="0.25">
      <c r="A12" s="7" t="s">
        <v>40</v>
      </c>
      <c r="B12" s="7"/>
      <c r="C12" s="7"/>
    </row>
    <row r="13" spans="1:3" x14ac:dyDescent="0.25">
      <c r="A13" s="7" t="s">
        <v>41</v>
      </c>
      <c r="B13" s="7"/>
      <c r="C13" s="7"/>
    </row>
    <row r="14" spans="1:3" x14ac:dyDescent="0.25">
      <c r="A14" s="7" t="s">
        <v>42</v>
      </c>
      <c r="B14" s="7"/>
      <c r="C14" s="7"/>
    </row>
    <row r="15" spans="1:3" x14ac:dyDescent="0.25">
      <c r="A15" s="7" t="s">
        <v>43</v>
      </c>
      <c r="B15" s="7"/>
      <c r="C15" s="7"/>
    </row>
    <row r="16" spans="1:3" x14ac:dyDescent="0.25">
      <c r="A16" s="7" t="s">
        <v>44</v>
      </c>
      <c r="B16" s="7"/>
      <c r="C16" s="7"/>
    </row>
    <row r="17" spans="1:3" x14ac:dyDescent="0.25">
      <c r="A17" s="7" t="s">
        <v>45</v>
      </c>
      <c r="B17" s="7"/>
      <c r="C17" s="7"/>
    </row>
    <row r="18" spans="1:3" x14ac:dyDescent="0.25">
      <c r="A18" s="7" t="s">
        <v>46</v>
      </c>
      <c r="B18" s="7"/>
      <c r="C18" s="7"/>
    </row>
    <row r="19" spans="1:3" x14ac:dyDescent="0.25">
      <c r="A19" s="7" t="s">
        <v>47</v>
      </c>
      <c r="B19" s="7"/>
      <c r="C19" s="7"/>
    </row>
    <row r="20" spans="1:3" x14ac:dyDescent="0.25">
      <c r="A20" s="7" t="s">
        <v>48</v>
      </c>
      <c r="B20" s="7"/>
      <c r="C20" s="7"/>
    </row>
    <row r="21" spans="1:3" x14ac:dyDescent="0.25">
      <c r="A21" s="7" t="s">
        <v>49</v>
      </c>
      <c r="B21" s="7"/>
      <c r="C21" s="7"/>
    </row>
    <row r="22" spans="1:3" x14ac:dyDescent="0.25">
      <c r="A22" s="7" t="s">
        <v>50</v>
      </c>
      <c r="B22" s="7"/>
      <c r="C22" s="7"/>
    </row>
    <row r="23" spans="1:3" x14ac:dyDescent="0.25">
      <c r="A23" s="7"/>
      <c r="B23" s="7"/>
      <c r="C23" s="7"/>
    </row>
    <row r="24" spans="1:3" x14ac:dyDescent="0.25">
      <c r="A24" s="7" t="s">
        <v>51</v>
      </c>
      <c r="B24" s="7"/>
      <c r="C24" s="7"/>
    </row>
    <row r="25" spans="1:3" x14ac:dyDescent="0.25">
      <c r="A25" s="7" t="s">
        <v>52</v>
      </c>
      <c r="B25" s="7"/>
      <c r="C25" s="7"/>
    </row>
    <row r="26" spans="1:3" x14ac:dyDescent="0.25">
      <c r="A26" s="7" t="s">
        <v>53</v>
      </c>
      <c r="B26" s="7"/>
      <c r="C26" s="7"/>
    </row>
    <row r="27" spans="1:3" x14ac:dyDescent="0.25">
      <c r="A27" s="7" t="s">
        <v>54</v>
      </c>
      <c r="B27" s="7"/>
      <c r="C27" s="7"/>
    </row>
    <row r="28" spans="1:3" x14ac:dyDescent="0.25">
      <c r="A28" s="7"/>
      <c r="B28" s="7"/>
      <c r="C28" s="7"/>
    </row>
    <row r="29" spans="1:3" x14ac:dyDescent="0.25">
      <c r="A29" s="7" t="s">
        <v>55</v>
      </c>
      <c r="B29" s="7" t="s">
        <v>56</v>
      </c>
      <c r="C29" s="7"/>
    </row>
    <row r="30" spans="1:3" x14ac:dyDescent="0.25">
      <c r="A30" s="7"/>
      <c r="B30" s="7"/>
      <c r="C30" s="7"/>
    </row>
    <row r="31" spans="1:3" x14ac:dyDescent="0.25">
      <c r="A31" s="7" t="s">
        <v>57</v>
      </c>
      <c r="B31" s="10" t="s">
        <v>58</v>
      </c>
      <c r="C31" s="7"/>
    </row>
    <row r="32" spans="1:3" x14ac:dyDescent="0.25">
      <c r="A32" s="7"/>
      <c r="B32" s="7"/>
      <c r="C32" s="7"/>
    </row>
    <row r="33" spans="1:3" x14ac:dyDescent="0.25">
      <c r="A33" s="7" t="s">
        <v>59</v>
      </c>
      <c r="B33" s="11">
        <v>218050</v>
      </c>
      <c r="C33" s="7"/>
    </row>
    <row r="34" spans="1:3" x14ac:dyDescent="0.25">
      <c r="A34" s="7"/>
      <c r="B34" s="7"/>
      <c r="C34" s="7"/>
    </row>
    <row r="35" spans="1:3" x14ac:dyDescent="0.25">
      <c r="A35" s="7" t="s">
        <v>60</v>
      </c>
      <c r="B35" s="11" t="s">
        <v>61</v>
      </c>
      <c r="C35" s="7"/>
    </row>
    <row r="36" spans="1:3" x14ac:dyDescent="0.25">
      <c r="A36" s="7"/>
      <c r="B36" s="7"/>
      <c r="C36" s="7"/>
    </row>
    <row r="37" spans="1:3" x14ac:dyDescent="0.25">
      <c r="A37" s="7" t="s">
        <v>62</v>
      </c>
      <c r="B37" s="11">
        <v>0</v>
      </c>
      <c r="C37" s="7"/>
    </row>
    <row r="38" spans="1:3" x14ac:dyDescent="0.25">
      <c r="A38" s="7"/>
      <c r="B38" s="7"/>
      <c r="C38" s="7"/>
    </row>
    <row r="39" spans="1:3" x14ac:dyDescent="0.25">
      <c r="A39" s="7" t="s">
        <v>63</v>
      </c>
      <c r="B39" s="7" t="s">
        <v>64</v>
      </c>
      <c r="C39" s="7"/>
    </row>
    <row r="40" spans="1:3" x14ac:dyDescent="0.25">
      <c r="A40" s="7"/>
      <c r="B40" s="7"/>
      <c r="C40" s="7"/>
    </row>
    <row r="41" spans="1:3" x14ac:dyDescent="0.25">
      <c r="A41" s="7" t="s">
        <v>65</v>
      </c>
      <c r="B41" s="7" t="s">
        <v>61</v>
      </c>
      <c r="C41" s="7"/>
    </row>
    <row r="42" spans="1:3" x14ac:dyDescent="0.25">
      <c r="A42" s="7"/>
      <c r="B42" s="7"/>
      <c r="C42" s="7"/>
    </row>
    <row r="43" spans="1:3" x14ac:dyDescent="0.25">
      <c r="A43" s="7" t="s">
        <v>66</v>
      </c>
      <c r="B43" s="11">
        <v>46</v>
      </c>
      <c r="C43" s="7"/>
    </row>
    <row r="44" spans="1:3" x14ac:dyDescent="0.25">
      <c r="A44" s="7"/>
      <c r="B44" s="7"/>
      <c r="C44" s="7"/>
    </row>
    <row r="45" spans="1:3" x14ac:dyDescent="0.25">
      <c r="A45" s="7" t="s">
        <v>67</v>
      </c>
      <c r="B45" s="11" t="s">
        <v>61</v>
      </c>
      <c r="C45" s="7"/>
    </row>
    <row r="46" spans="1:3" x14ac:dyDescent="0.25">
      <c r="A46" s="7"/>
      <c r="B46" s="7"/>
      <c r="C46" s="7"/>
    </row>
    <row r="47" spans="1:3" x14ac:dyDescent="0.25">
      <c r="A47" s="7" t="s">
        <v>68</v>
      </c>
      <c r="B47" s="11" t="s">
        <v>61</v>
      </c>
      <c r="C47" s="7"/>
    </row>
    <row r="48" spans="1:3" x14ac:dyDescent="0.25">
      <c r="A48" s="7"/>
      <c r="B48" s="7"/>
      <c r="C48" s="7"/>
    </row>
    <row r="49" spans="1:3" x14ac:dyDescent="0.25">
      <c r="A49" s="7" t="s">
        <v>69</v>
      </c>
      <c r="B49" s="7" t="s">
        <v>70</v>
      </c>
      <c r="C49" s="7"/>
    </row>
    <row r="50" spans="1:3" x14ac:dyDescent="0.25">
      <c r="A50" s="7"/>
      <c r="B50" s="7"/>
      <c r="C50" s="7"/>
    </row>
    <row r="51" spans="1:3" x14ac:dyDescent="0.25">
      <c r="A51" s="7" t="s">
        <v>71</v>
      </c>
      <c r="B51" s="7"/>
      <c r="C51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8D502-8C1C-43C2-BADB-9C66AA4E90DB}">
  <dimension ref="A1:G8"/>
  <sheetViews>
    <sheetView tabSelected="1" workbookViewId="0">
      <selection activeCell="A2" sqref="A2"/>
    </sheetView>
  </sheetViews>
  <sheetFormatPr defaultRowHeight="15" x14ac:dyDescent="0.25"/>
  <sheetData>
    <row r="1" spans="1:7" ht="18.75" x14ac:dyDescent="0.3">
      <c r="A1" s="5" t="s">
        <v>28</v>
      </c>
      <c r="G1" t="s">
        <v>29</v>
      </c>
    </row>
    <row r="2" spans="1:7" ht="18.75" x14ac:dyDescent="0.3">
      <c r="A2" s="5" t="s">
        <v>0</v>
      </c>
    </row>
    <row r="3" spans="1:7" x14ac:dyDescent="0.25">
      <c r="A3" t="s">
        <v>1</v>
      </c>
    </row>
    <row r="4" spans="1:7" x14ac:dyDescent="0.25">
      <c r="A4" t="s">
        <v>2</v>
      </c>
    </row>
    <row r="5" spans="1:7" x14ac:dyDescent="0.25">
      <c r="A5" t="s">
        <v>3</v>
      </c>
    </row>
    <row r="6" spans="1:7" x14ac:dyDescent="0.25">
      <c r="A6" t="s">
        <v>4</v>
      </c>
    </row>
    <row r="7" spans="1:7" x14ac:dyDescent="0.25">
      <c r="A7" t="s">
        <v>5</v>
      </c>
    </row>
    <row r="8" spans="1:7" x14ac:dyDescent="0.25">
      <c r="A8" t="s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2E1DE-B8FA-4C3B-A0DA-870BBDE29DCF}">
  <dimension ref="A1:Q28"/>
  <sheetViews>
    <sheetView workbookViewId="0">
      <selection activeCell="Q28" sqref="Q28"/>
    </sheetView>
  </sheetViews>
  <sheetFormatPr defaultRowHeight="15" x14ac:dyDescent="0.25"/>
  <cols>
    <col min="5" max="5" width="17" customWidth="1"/>
    <col min="6" max="6" width="6.85546875" customWidth="1"/>
    <col min="7" max="7" width="6.42578125" customWidth="1"/>
    <col min="8" max="8" width="6.28515625" customWidth="1"/>
    <col min="9" max="9" width="6" customWidth="1"/>
    <col min="10" max="10" width="6.28515625" customWidth="1"/>
    <col min="11" max="11" width="6.5703125" customWidth="1"/>
    <col min="12" max="12" width="5.85546875" customWidth="1"/>
    <col min="13" max="14" width="6.28515625" customWidth="1"/>
    <col min="15" max="15" width="5.5703125" customWidth="1"/>
    <col min="16" max="17" width="5.85546875" customWidth="1"/>
  </cols>
  <sheetData>
    <row r="1" spans="1:17" x14ac:dyDescent="0.25">
      <c r="A1" t="s">
        <v>74</v>
      </c>
    </row>
    <row r="2" spans="1:17" x14ac:dyDescent="0.25">
      <c r="A2" t="s">
        <v>11</v>
      </c>
    </row>
    <row r="3" spans="1:17" x14ac:dyDescent="0.25">
      <c r="A3" s="1">
        <v>80</v>
      </c>
      <c r="B3" t="s">
        <v>7</v>
      </c>
    </row>
    <row r="4" spans="1:17" x14ac:dyDescent="0.25">
      <c r="A4" s="1">
        <v>60</v>
      </c>
      <c r="B4" t="s">
        <v>8</v>
      </c>
    </row>
    <row r="5" spans="1:17" x14ac:dyDescent="0.25">
      <c r="A5" s="1">
        <v>40</v>
      </c>
      <c r="B5" t="s">
        <v>9</v>
      </c>
    </row>
    <row r="6" spans="1:17" x14ac:dyDescent="0.25">
      <c r="A6" s="1">
        <v>120</v>
      </c>
      <c r="B6" t="s">
        <v>10</v>
      </c>
    </row>
    <row r="7" spans="1:17" x14ac:dyDescent="0.25">
      <c r="A7" s="1">
        <v>130</v>
      </c>
      <c r="B7" t="s">
        <v>13</v>
      </c>
    </row>
    <row r="8" spans="1:17" x14ac:dyDescent="0.25">
      <c r="A8" s="1">
        <v>150</v>
      </c>
      <c r="B8" t="s">
        <v>30</v>
      </c>
    </row>
    <row r="9" spans="1:17" x14ac:dyDescent="0.25">
      <c r="A9" s="1">
        <v>2</v>
      </c>
      <c r="B9" t="s">
        <v>14</v>
      </c>
    </row>
    <row r="10" spans="1:17" x14ac:dyDescent="0.25">
      <c r="A10" s="1">
        <v>100</v>
      </c>
      <c r="B10" t="s">
        <v>15</v>
      </c>
      <c r="E10" s="2" t="s">
        <v>73</v>
      </c>
      <c r="F10">
        <v>1</v>
      </c>
      <c r="G10">
        <f>1+F10</f>
        <v>2</v>
      </c>
      <c r="H10">
        <f t="shared" ref="H10:Q10" si="0">1+G10</f>
        <v>3</v>
      </c>
      <c r="I10">
        <f t="shared" si="0"/>
        <v>4</v>
      </c>
      <c r="J10">
        <f t="shared" si="0"/>
        <v>5</v>
      </c>
      <c r="K10">
        <f t="shared" si="0"/>
        <v>6</v>
      </c>
      <c r="L10">
        <f t="shared" si="0"/>
        <v>7</v>
      </c>
      <c r="M10">
        <f t="shared" si="0"/>
        <v>8</v>
      </c>
      <c r="N10">
        <f t="shared" si="0"/>
        <v>9</v>
      </c>
      <c r="O10">
        <f t="shared" si="0"/>
        <v>10</v>
      </c>
      <c r="P10">
        <f t="shared" si="0"/>
        <v>11</v>
      </c>
      <c r="Q10">
        <f t="shared" si="0"/>
        <v>12</v>
      </c>
    </row>
    <row r="11" spans="1:17" x14ac:dyDescent="0.25">
      <c r="A11" s="1">
        <v>50</v>
      </c>
      <c r="B11" t="s">
        <v>16</v>
      </c>
      <c r="E11" s="2" t="s">
        <v>12</v>
      </c>
      <c r="F11" s="1">
        <v>90</v>
      </c>
      <c r="G11" s="1">
        <v>95</v>
      </c>
      <c r="H11" s="1">
        <v>110</v>
      </c>
      <c r="I11" s="1">
        <v>120</v>
      </c>
      <c r="J11" s="1">
        <v>150</v>
      </c>
      <c r="K11" s="1">
        <v>115</v>
      </c>
      <c r="L11" s="1">
        <v>120</v>
      </c>
      <c r="M11" s="1">
        <v>120</v>
      </c>
      <c r="N11" s="1">
        <v>115</v>
      </c>
      <c r="O11" s="1">
        <v>100</v>
      </c>
      <c r="P11" s="1">
        <v>95</v>
      </c>
      <c r="Q11" s="1">
        <v>90</v>
      </c>
    </row>
    <row r="12" spans="1:17" x14ac:dyDescent="0.25">
      <c r="A12" s="1"/>
    </row>
    <row r="13" spans="1:17" x14ac:dyDescent="0.25">
      <c r="F13" t="s">
        <v>33</v>
      </c>
    </row>
    <row r="14" spans="1:17" x14ac:dyDescent="0.25">
      <c r="A14" s="4" t="s">
        <v>32</v>
      </c>
      <c r="E14" s="2" t="s">
        <v>19</v>
      </c>
      <c r="F14" s="3">
        <v>50</v>
      </c>
      <c r="G14" s="3">
        <v>85</v>
      </c>
      <c r="H14" s="3">
        <v>110</v>
      </c>
      <c r="I14" s="3">
        <v>120</v>
      </c>
      <c r="J14" s="3">
        <v>145</v>
      </c>
      <c r="K14" s="3">
        <v>120</v>
      </c>
      <c r="L14" s="3">
        <v>120</v>
      </c>
      <c r="M14" s="3">
        <v>120</v>
      </c>
      <c r="N14" s="3">
        <v>115</v>
      </c>
      <c r="O14" s="3">
        <v>100</v>
      </c>
      <c r="P14" s="3">
        <v>95</v>
      </c>
      <c r="Q14" s="3">
        <v>90</v>
      </c>
    </row>
    <row r="15" spans="1:17" x14ac:dyDescent="0.25">
      <c r="A15">
        <f>A3*SUM(F15:Q15)</f>
        <v>199200</v>
      </c>
      <c r="E15" s="2" t="s">
        <v>25</v>
      </c>
      <c r="F15" s="3">
        <v>100</v>
      </c>
      <c r="G15" s="3">
        <v>170</v>
      </c>
      <c r="H15" s="3">
        <v>220</v>
      </c>
      <c r="I15" s="3">
        <v>240</v>
      </c>
      <c r="J15" s="3">
        <v>240</v>
      </c>
      <c r="K15" s="3">
        <v>240</v>
      </c>
      <c r="L15" s="3">
        <v>240</v>
      </c>
      <c r="M15" s="3">
        <v>240</v>
      </c>
      <c r="N15" s="3">
        <v>230</v>
      </c>
      <c r="O15" s="3">
        <v>200</v>
      </c>
      <c r="P15" s="3">
        <v>190</v>
      </c>
      <c r="Q15" s="3">
        <v>180</v>
      </c>
    </row>
    <row r="16" spans="1:17" x14ac:dyDescent="0.25">
      <c r="A16">
        <f>A4*SUM(F16:Q16)</f>
        <v>8400</v>
      </c>
      <c r="E16" s="2" t="s">
        <v>21</v>
      </c>
      <c r="F16" s="3">
        <v>0</v>
      </c>
      <c r="G16" s="3">
        <v>70</v>
      </c>
      <c r="H16" s="3">
        <v>50</v>
      </c>
      <c r="I16" s="3">
        <v>20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</row>
    <row r="17" spans="1:17" x14ac:dyDescent="0.25">
      <c r="A17">
        <f>A5*SUM(F17:Q17)</f>
        <v>2400</v>
      </c>
      <c r="E17" s="2" t="s">
        <v>22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10</v>
      </c>
      <c r="O17" s="3">
        <v>30</v>
      </c>
      <c r="P17" s="3">
        <v>10</v>
      </c>
      <c r="Q17" s="3">
        <v>10</v>
      </c>
    </row>
    <row r="18" spans="1:17" x14ac:dyDescent="0.25">
      <c r="A18">
        <f>A6*SUM(F18:Q18)</f>
        <v>6000</v>
      </c>
      <c r="E18" s="2" t="s">
        <v>20</v>
      </c>
      <c r="F18" s="3">
        <v>0</v>
      </c>
      <c r="G18" s="3">
        <v>0</v>
      </c>
      <c r="H18" s="3">
        <v>0</v>
      </c>
      <c r="I18" s="3">
        <v>0</v>
      </c>
      <c r="J18" s="3">
        <v>50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</row>
    <row r="19" spans="1:17" x14ac:dyDescent="0.25">
      <c r="A19">
        <f t="shared" ref="A19:A20" si="1">A7*SUM(F19:Q19)</f>
        <v>1300</v>
      </c>
      <c r="E19" s="2" t="s">
        <v>17</v>
      </c>
      <c r="F19" s="3">
        <v>10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</row>
    <row r="20" spans="1:17" x14ac:dyDescent="0.25">
      <c r="A20">
        <f t="shared" si="1"/>
        <v>750</v>
      </c>
      <c r="E20" s="2" t="s">
        <v>18</v>
      </c>
      <c r="F20" s="3">
        <v>0</v>
      </c>
      <c r="G20" s="3">
        <v>0</v>
      </c>
      <c r="H20" s="3">
        <v>0</v>
      </c>
      <c r="I20" s="3">
        <v>0</v>
      </c>
      <c r="J20" s="3">
        <v>5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</row>
    <row r="22" spans="1:17" x14ac:dyDescent="0.25">
      <c r="A22" s="6">
        <f>SUM(A15:A20)</f>
        <v>218050</v>
      </c>
      <c r="B22" t="s">
        <v>31</v>
      </c>
    </row>
    <row r="24" spans="1:17" x14ac:dyDescent="0.25">
      <c r="E24" s="2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x14ac:dyDescent="0.25">
      <c r="E25" s="4" t="s">
        <v>26</v>
      </c>
    </row>
    <row r="26" spans="1:17" x14ac:dyDescent="0.25">
      <c r="E26" s="2" t="s">
        <v>23</v>
      </c>
      <c r="F26" t="str">
        <f>[1]!wb(A11+F14,"=",F19-F20+F11)</f>
        <v>=</v>
      </c>
      <c r="G26" t="str">
        <f>[1]!wb(F19-F20+G14,"=",G19-G20+G11)</f>
        <v>=</v>
      </c>
      <c r="H26" t="str">
        <f>[1]!wb(G19-G20+H14,"=",H19-H20+H11)</f>
        <v>=</v>
      </c>
      <c r="I26" t="str">
        <f>[1]!wb(H19-H20+I14,"=",I19-I20+I11)</f>
        <v>=</v>
      </c>
      <c r="J26" t="str">
        <f>[1]!wb(I19-I20+J14,"=",J19-J20+J11)</f>
        <v>=</v>
      </c>
      <c r="K26" t="str">
        <f>[1]!wb(J19-J20+K14,"=",K19-K20+K11)</f>
        <v>=</v>
      </c>
      <c r="L26" t="str">
        <f>[1]!wb(K19-K20+L14,"=",L19-L20+L11)</f>
        <v>=</v>
      </c>
      <c r="M26" t="str">
        <f>[1]!wb(L19-L20+M14,"=",M19-M20+M11)</f>
        <v>=</v>
      </c>
      <c r="N26" t="str">
        <f>[1]!wb(M19-M20+N14,"=",N19-N20+N11)</f>
        <v>=</v>
      </c>
      <c r="O26" t="str">
        <f>[1]!wb(N19-N20+O14,"=",O19-O20+O11)</f>
        <v>=</v>
      </c>
      <c r="P26" t="str">
        <f>[1]!wb(O19-O20+P14,"=",P19-P20+P11)</f>
        <v>=</v>
      </c>
      <c r="Q26" t="str">
        <f>[1]!wb(P19-P20+Q14,"=",Q19-Q20+Q11)</f>
        <v>=</v>
      </c>
    </row>
    <row r="27" spans="1:17" x14ac:dyDescent="0.25">
      <c r="E27" s="2" t="s">
        <v>24</v>
      </c>
      <c r="F27" t="str">
        <f>[1]!wb(F16-F17,"=",F15-A10)</f>
        <v>=</v>
      </c>
      <c r="G27" t="str">
        <f>[1]!wb(G16-G17,"=",G15-F15)</f>
        <v>=</v>
      </c>
      <c r="H27" t="str">
        <f>[1]!wb(H16-H17,"=",H15-G15)</f>
        <v>=</v>
      </c>
      <c r="I27" t="str">
        <f>[1]!wb(I16-I17,"=",I15-H15)</f>
        <v>=</v>
      </c>
      <c r="J27" t="str">
        <f>[1]!wb(J16-J17,"=",J15-I15)</f>
        <v>=</v>
      </c>
      <c r="K27" t="str">
        <f>[1]!wb(K16-K17,"=",K15-J15)</f>
        <v>=</v>
      </c>
      <c r="L27" t="str">
        <f>[1]!wb(L16-L17,"=",L15-K15)</f>
        <v>=</v>
      </c>
      <c r="M27" t="str">
        <f>[1]!wb(M16-M17,"=",M15-L15)</f>
        <v>=</v>
      </c>
      <c r="N27" t="str">
        <f>[1]!wb(N16-N17,"=",N15-M15)</f>
        <v>=</v>
      </c>
      <c r="O27" t="str">
        <f>[1]!wb(O16-O17,"=",O15-N15)</f>
        <v>=</v>
      </c>
      <c r="P27" t="str">
        <f>[1]!wb(P16-P17,"=",P15-O15)</f>
        <v>=</v>
      </c>
      <c r="Q27" t="str">
        <f>[1]!wb(Q16-Q17,"=",Q15-P15)</f>
        <v>=</v>
      </c>
    </row>
    <row r="28" spans="1:17" x14ac:dyDescent="0.25">
      <c r="E28" s="2" t="s">
        <v>27</v>
      </c>
      <c r="F28" t="str">
        <f>[1]!wb(F18,"&gt;=",$A$9*F14-F15)</f>
        <v>=&gt;=</v>
      </c>
      <c r="G28" t="str">
        <f>[1]!wb(G18,"&gt;=",$A$9*G14-G15)</f>
        <v>=&gt;=</v>
      </c>
      <c r="H28" t="str">
        <f>[1]!wb(H18,"&gt;=",$A$9*H14-H15)</f>
        <v>=&gt;=</v>
      </c>
      <c r="I28" t="str">
        <f>[1]!wb(I18,"&gt;=",$A$9*I14-I15)</f>
        <v>=&gt;=</v>
      </c>
      <c r="J28" t="str">
        <f>[1]!wb(J18,"&gt;=",$A$9*J14-J15)</f>
        <v>=&gt;=</v>
      </c>
      <c r="K28" t="str">
        <f>[1]!wb(K18,"&gt;=",$A$9*K14-K15)</f>
        <v>=&gt;=</v>
      </c>
      <c r="L28" t="str">
        <f>[1]!wb(L18,"&gt;=",$A$9*L14-L15)</f>
        <v>=&gt;=</v>
      </c>
      <c r="M28" t="str">
        <f>[1]!wb(M18,"&gt;=",$A$9*M14-M15)</f>
        <v>=&gt;=</v>
      </c>
      <c r="N28" t="str">
        <f>[1]!wb(N18,"&gt;=",$A$9*N14-N15)</f>
        <v>=&gt;=</v>
      </c>
      <c r="O28" t="str">
        <f>[1]!wb(O18,"&gt;=",$A$9*O14-O15)</f>
        <v>=&gt;=</v>
      </c>
      <c r="P28" t="str">
        <f>[1]!wb(P18,"&gt;=",$A$9*P14-P15)</f>
        <v>=&gt;=</v>
      </c>
      <c r="Q28" t="str">
        <f>[1]!wb(Q18,"&gt;=",$A$9*Q14-Q15)</f>
        <v>=&gt;=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WB! Status</vt:lpstr>
      <vt:lpstr>Comments</vt:lpstr>
      <vt:lpstr>Model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2019-07-12T14:45:34Z</dcterms:created>
  <dcterms:modified xsi:type="dcterms:W3CDTF">2019-07-12T17:58:49Z</dcterms:modified>
</cp:coreProperties>
</file>